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0" windowWidth="23340" windowHeight="11835" activeTab="0"/>
  </bookViews>
  <sheets>
    <sheet name="ФОРМА" sheetId="1" r:id="rId1"/>
  </sheets>
  <definedNames>
    <definedName name="_xlnm.Print_Titles" localSheetId="0">'ФОРМА'!$5:$8</definedName>
    <definedName name="_xlnm.Print_Area" localSheetId="0">'ФОРМА'!$A$1:$T$108</definedName>
  </definedNames>
  <calcPr fullCalcOnLoad="1"/>
</workbook>
</file>

<file path=xl/sharedStrings.xml><?xml version="1.0" encoding="utf-8"?>
<sst xmlns="http://schemas.openxmlformats.org/spreadsheetml/2006/main" count="313" uniqueCount="226">
  <si>
    <t>Федеральный бюджет</t>
  </si>
  <si>
    <t>Областной бюджет</t>
  </si>
  <si>
    <t>наименование субъекта РФ</t>
  </si>
  <si>
    <t>Общая сумма</t>
  </si>
  <si>
    <t>%</t>
  </si>
  <si>
    <t>Код классификации расходов федерального бюджета</t>
  </si>
  <si>
    <t>ЦСР</t>
  </si>
  <si>
    <t>2</t>
  </si>
  <si>
    <t>№</t>
  </si>
  <si>
    <t xml:space="preserve">                   Отчет о реализации мероприятий государственных программ Российской Федерации</t>
  </si>
  <si>
    <t>тыс. рублей</t>
  </si>
  <si>
    <t>Рз, Пр</t>
  </si>
  <si>
    <t>Финансирование мероприятия, 
всего</t>
  </si>
  <si>
    <t>Профинан-сировано (поступило средств из ФБ)</t>
  </si>
  <si>
    <t>Фактический расход</t>
  </si>
  <si>
    <t>Фактически предусмотрено 
на текущий год</t>
  </si>
  <si>
    <t>отчетный период
(нарастающим итогом, 
без учета остатков прошлых лет)</t>
  </si>
  <si>
    <t>в том числе по источникам:</t>
  </si>
  <si>
    <t>6=10+13+16+19</t>
  </si>
  <si>
    <t>5=9+12+15+18</t>
  </si>
  <si>
    <t>Фактически выделено 
на текущий год 
(по ФБ - профи-нансировано)</t>
  </si>
  <si>
    <t>%
от профи-нанси-ровано</t>
  </si>
  <si>
    <t>Калужская область</t>
  </si>
  <si>
    <t>10 06</t>
  </si>
  <si>
    <t>03 11</t>
  </si>
  <si>
    <t>11 03</t>
  </si>
  <si>
    <t>04 12</t>
  </si>
  <si>
    <t>04 05</t>
  </si>
  <si>
    <t>Государственная программа Российской Федерации "Развитие здравоохранения"</t>
  </si>
  <si>
    <t xml:space="preserve">Государственная программа Российской Федерации "Социальная поддержка граждан"
</t>
  </si>
  <si>
    <t>10 04</t>
  </si>
  <si>
    <t xml:space="preserve">Государственная программа Российской Федерации "Доступная среда" на 2011 - 2015 годы  </t>
  </si>
  <si>
    <t>Государственная программа Российской Федерации "Развитие физической культуры и спорта"</t>
  </si>
  <si>
    <t>Государственная программа Российской Федерации "Экономическое развитие и инновационная экономика"</t>
  </si>
  <si>
    <t>05 02</t>
  </si>
  <si>
    <t xml:space="preserve">10 03 </t>
  </si>
  <si>
    <t xml:space="preserve">Государственная программа Российской Федерации "Обеспечение доступным и комфортным жильем и коммунальными услугами граждан Российской Федерации" </t>
  </si>
  <si>
    <t>Субсидии на мероприятия федеральной целевой программы "Развитие водохозяйственного комплекса Российской Федерации в 2012 - 2020 годах"</t>
  </si>
  <si>
    <t>04 06</t>
  </si>
  <si>
    <t>Государственная программа Российской Федерации "Воспроизводство и использование природных ресурсов"</t>
  </si>
  <si>
    <t>01</t>
  </si>
  <si>
    <t>03</t>
  </si>
  <si>
    <t>04</t>
  </si>
  <si>
    <t>05</t>
  </si>
  <si>
    <t>14 03</t>
  </si>
  <si>
    <t>02</t>
  </si>
  <si>
    <t>Государственная программа Российской Федерации "Развитие образования" на 2013-2020 годы</t>
  </si>
  <si>
    <t>07 02</t>
  </si>
  <si>
    <t>Государственная программа Российской Федерации "Развитие культуры и туризма" на 2013 - 2020 годы</t>
  </si>
  <si>
    <t>11</t>
  </si>
  <si>
    <t>Государственная программа Российской Федерации "Развитие рыбохозяйственного комплекса"</t>
  </si>
  <si>
    <t xml:space="preserve">04 05 </t>
  </si>
  <si>
    <t>08 01</t>
  </si>
  <si>
    <t>11 4 03 55190</t>
  </si>
  <si>
    <t>09 09</t>
  </si>
  <si>
    <t>26 5 04 55260</t>
  </si>
  <si>
    <t>Субсидии на возмещение части затрат на приобретение элитных семян</t>
  </si>
  <si>
    <t>Субсидии на возмещение части затрат на закладку и уход за многолетними плодовыми и ягодными насаждениями</t>
  </si>
  <si>
    <t>Субсидии на оказание несвязанной поддержки сельскохозяйственным товаропроизводителям в области растениеводства</t>
  </si>
  <si>
    <t>Субсидии на 1 килограмм реализованного и (или) отгруженного на собственную переработку молока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</si>
  <si>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</si>
  <si>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Субсидии на поддержку племенного крупного рогатого скота молочного направления</t>
  </si>
  <si>
    <t>Субсидии на грантовую поддержку сельскохозяйственных потребительских кооперативов для развития материально-технической базы</t>
  </si>
  <si>
    <t>Субсидии на поддержку начинающих фермеров</t>
  </si>
  <si>
    <t>Субсидии на развитие семейных животноводческих ферм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</si>
  <si>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</si>
  <si>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11 01 </t>
  </si>
  <si>
    <t xml:space="preserve">Субсидии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</t>
  </si>
  <si>
    <t>08 6 05 50860</t>
  </si>
  <si>
    <t>Государственная программа Российской Федерации "Обеспечение общественного порядка и противодействие преступности"</t>
  </si>
  <si>
    <t>08</t>
  </si>
  <si>
    <t>28 6 99 50160</t>
  </si>
  <si>
    <t>Субсидии на реализацию мероприятий по содействию созданию в субъектах Российской Федерации новых мест в общеобразовательных организациях</t>
  </si>
  <si>
    <t xml:space="preserve">Субсидии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</si>
  <si>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04 2 02 50270</t>
  </si>
  <si>
    <t>07 04</t>
  </si>
  <si>
    <t>Субсидии на мероприятия государственной программы Российской Федерации "Доступная среда" на 2011 - 2020 годы</t>
  </si>
  <si>
    <t>Субсидии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</si>
  <si>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на реализацию мероприятий по устойчивому развитию сельских территорий</t>
  </si>
  <si>
    <t xml:space="preserve">Субсидии сельскохозяйственным товаропроизводителям на возмещение части затрат на уплату процентов по кредитам, полученным в российских кредитных организациях, на развитие аквакультуры (рыбоводство) и товарного осетроводства </t>
  </si>
  <si>
    <t xml:space="preserve">Субсидии на мероприятия государственной программы Российской Федерации "Доступная среда" на 2011 - 2020 годы
 </t>
  </si>
  <si>
    <t xml:space="preserve">Субсидия на поддержку отрасли культуры
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</si>
  <si>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</si>
  <si>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11 4 03 55170</t>
  </si>
  <si>
    <t>11 4 03 54670</t>
  </si>
  <si>
    <t>Субсидии на поддержку творческой деятельности и техническое оснащение детских и кукольных театров</t>
  </si>
  <si>
    <t>09 02</t>
  </si>
  <si>
    <t xml:space="preserve">04 1 02 50270 </t>
  </si>
  <si>
    <t>Бюджеты МО</t>
  </si>
  <si>
    <t>Субсидии на содержание товарного поголовья коров специализированных мясных пород</t>
  </si>
  <si>
    <t>0511354970</t>
  </si>
  <si>
    <t xml:space="preserve">Основное мероприятие "Обеспечение жильем молодых семей" в рамках государственной программы Российской Федерации "Обеспечение доступным и комфортным жильем и коммунальными услугами граждан Российской Федерации" </t>
  </si>
  <si>
    <t>05 1 F1 50210</t>
  </si>
  <si>
    <t>Стимулирование программ развития жилищного строительства субъектов Российской Федерации</t>
  </si>
  <si>
    <t>05 05</t>
  </si>
  <si>
    <t xml:space="preserve">Строительство и реконструкция (модернизация) объектов питьевого водоснабжения в рамках государственной программы Российской Федерации "Обеспечение доступным и комфортным жильем и коммунальными услугами граждан Российской Федерации" </t>
  </si>
  <si>
    <t>15 2 I8 55270</t>
  </si>
  <si>
    <t>15 2 I5 55270</t>
  </si>
  <si>
    <t>15 2 I4 55270</t>
  </si>
  <si>
    <t>15 Г 00 55110</t>
  </si>
  <si>
    <t>Субсидии на проведение комплексных кадастровых работ</t>
  </si>
  <si>
    <t xml:space="preserve">Государственная поддержка малого и среднего предпринимательства в субъектах Российской Федерации </t>
  </si>
  <si>
    <t>25 У В3 55430</t>
  </si>
  <si>
    <t>25 У В3 55410</t>
  </si>
  <si>
    <t>25 У В3 55420</t>
  </si>
  <si>
    <t>25 2 В1 54720</t>
  </si>
  <si>
    <t>Иные межбюджетные трансферты на возмещение части прямых понесенных затрат на создание и (или) модернизацию объектов агропромышленного комплекса</t>
  </si>
  <si>
    <t>25 У В2 54330</t>
  </si>
  <si>
    <t>Иные межбюджетные трансферты на возмещение части затрат на уплату процентов по инвестиционным кредитам (займам) в агропромышленном комплексе</t>
  </si>
  <si>
    <t>25 У Т2 55680</t>
  </si>
  <si>
    <t>Субсидии на реализацию мероприятий в области мелиорации земель сельскохозяйственного назначения</t>
  </si>
  <si>
    <t>25 Ф 02 55670</t>
  </si>
  <si>
    <t>13 1 Р5 55670</t>
  </si>
  <si>
    <t>Субсидии на подготовку управленческих кадров для организаций народного хозяйства Российской Федерации</t>
  </si>
  <si>
    <t>07 05</t>
  </si>
  <si>
    <t>15 7 01 50660</t>
  </si>
  <si>
    <t>02 2 Е2 50970</t>
  </si>
  <si>
    <t>47 4 02 55250</t>
  </si>
  <si>
    <t>Государственная программа Российской Федерации "Научно-технологическое развитие Российской Федерации"</t>
  </si>
  <si>
    <t>Субсидия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наукоградов Российской Федерации</t>
  </si>
  <si>
    <t>02 2 Е1 55200</t>
  </si>
  <si>
    <t>02 2 Е1 51870</t>
  </si>
  <si>
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(Межбюджетные трансферты)
</t>
  </si>
  <si>
    <t>07 01</t>
  </si>
  <si>
    <t>02 2 P2 52320</t>
  </si>
  <si>
    <t>02 2 P2 51590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</si>
  <si>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(Межбюджетные трансферты)</t>
  </si>
  <si>
    <t>11 4 А1 55190</t>
  </si>
  <si>
    <t>11 2 05 55090</t>
  </si>
  <si>
    <t>Субсидии на подготовку и проведение празднования на федеральном уровне памятных дат субъектов Российской Федерации</t>
  </si>
  <si>
    <t>04 09</t>
  </si>
  <si>
    <t>24</t>
  </si>
  <si>
    <t xml:space="preserve">24 2  R1 53930 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</si>
  <si>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(Межбюджетные трансферты)</t>
  </si>
  <si>
    <t>13 2 Р5 50810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</si>
  <si>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</si>
  <si>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13 1 P5 52280</t>
  </si>
  <si>
    <t>11 02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</si>
  <si>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</si>
  <si>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</si>
  <si>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13 2 P5 52290</t>
  </si>
  <si>
    <t>Реализация федеральной целевой программы "Развитие физической культуры и спорта в Российской Федерации на 2016 - 2020 годы"</t>
  </si>
  <si>
    <t>13 6 P5 54950</t>
  </si>
  <si>
    <t>Иные межбюджетные трансферты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</si>
  <si>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13 8 01 54260</t>
  </si>
  <si>
    <t>01 К 05 54020</t>
  </si>
  <si>
    <t xml:space="preserve">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 </t>
  </si>
  <si>
    <t>01 К N4 51700</t>
  </si>
  <si>
    <t>01 7 05 51380</t>
  </si>
  <si>
    <t>Субсидии на единовременные компенсационные выплаты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</si>
  <si>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на реализацию мероприятий по предупреждению и борьбе с социально значимыми инфекционными заболеваниями</t>
  </si>
  <si>
    <t>01 К 06 52020</t>
  </si>
  <si>
    <t>Иные межбюджетные трансферты на 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</si>
  <si>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>01 К 09 52160</t>
  </si>
  <si>
    <t>Субсидия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</si>
  <si>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01 Г N7 51140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</si>
  <si>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</si>
  <si>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01 К Р3 54680</t>
  </si>
  <si>
    <t>Субсидии в целях развития паллиативной медицинской помощи</t>
  </si>
  <si>
    <t>01 К 08 52010</t>
  </si>
  <si>
    <t>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</si>
  <si>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09 01</t>
  </si>
  <si>
    <t>01 К N3 51900</t>
  </si>
  <si>
    <t>Оснащение оборудованием региональных сосудистых центров и первичных сосудистых отделений</t>
  </si>
  <si>
    <t>01 К N2 51920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</si>
  <si>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</si>
  <si>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01 К N1 51960</t>
  </si>
  <si>
    <t>Иные межбюджетные трансферты на реализацию отдельных полномочий в области лекарственного обеспечения</t>
  </si>
  <si>
    <t>01 7 01 51610</t>
  </si>
  <si>
    <t xml:space="preserve">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</t>
  </si>
  <si>
    <t>2 К N1 51910</t>
  </si>
  <si>
    <t>Наименование мероприятия, 
на реализацию которого предоставляется субсидия, иной межбюджетный трансферт</t>
  </si>
  <si>
    <t>03 3 P1 50840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</si>
  <si>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</si>
  <si>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Субсидии на компенсацию отдельным категориям граждан оплаты взноса на капитальный ремонт общего имущества в многоквартирном доме</t>
  </si>
  <si>
    <t>05 1 13 54620</t>
  </si>
  <si>
    <t>10 03</t>
  </si>
  <si>
    <t>Субсидии на реализацию мероприятий субъектов Российской Федерации в сфере реабилитации и абилитации инвалидов</t>
  </si>
  <si>
    <t>04 2 06 55140</t>
  </si>
  <si>
    <t>07</t>
  </si>
  <si>
    <t>Государственная программа Российской Федерации "Содействие занятости населения"</t>
  </si>
  <si>
    <t>07 1 L3 55690</t>
  </si>
  <si>
    <t>04 01</t>
  </si>
  <si>
    <t>Переобучение, повышение квалификации работников предприятий в целях поддержки занятости и повышения эффективности рынка труда</t>
  </si>
  <si>
    <t>Повышение эффективности службы занятости</t>
  </si>
  <si>
    <t>07 1 L3 52910</t>
  </si>
  <si>
    <t>Организация профессионального обучения и дополнительного профессионального образования лиц предпенсионного возраста</t>
  </si>
  <si>
    <t>07 1 P3 52940</t>
  </si>
  <si>
    <t>Иной межбюджетный трансферт на приобретение автотранспорта в целях осуществления доставки лиц старше 65 лкет, проживающих в сельской местности, в медицинские организации</t>
  </si>
  <si>
    <t>03 6 P3 52930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</si>
  <si>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</si>
  <si>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03 3 07 50820</t>
  </si>
  <si>
    <t>Восстановление и экологическая реабилитация водных объектов</t>
  </si>
  <si>
    <t>28 2 G8 5057</t>
  </si>
  <si>
    <t>Прочие источники</t>
  </si>
  <si>
    <t>Субсидии на поддержку племенного крупного рогатого скота мясного направления</t>
  </si>
  <si>
    <t>Субсидии на поддержку племенного животноводства</t>
  </si>
  <si>
    <t>25 У I7 54800</t>
  </si>
  <si>
    <t>Иные межбюджетные трансферты на создание системы поддержки фермеров и развитие сельской кооперации</t>
  </si>
  <si>
    <t>15 5 L2 52960</t>
  </si>
  <si>
    <t xml:space="preserve">Государственная поддержка субъектов Российской Федерации - участников национального проекта "Повышение производительности труда и поддержка занятости" (Межбюджетные трансферты)
</t>
  </si>
  <si>
    <t>Создание модельных муниципальных библиотек (Межбюджетные трансферты)</t>
  </si>
  <si>
    <t>11 1 A1 54540</t>
  </si>
  <si>
    <t>Создание виртуальных концертных залов (Межбюджетные трансферты)</t>
  </si>
  <si>
    <t>11 4 A3 54530</t>
  </si>
  <si>
    <t>07 7 01 54600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</si>
  <si>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лекарсвтенные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</si>
  <si>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 xml:space="preserve">131P551390
</t>
  </si>
  <si>
    <t xml:space="preserve">Создание и модернизация объектов спортивной инфраструктуры региональной собственности для занятий физической культурой и спортом (Межбюджетные трансферты)
 </t>
  </si>
  <si>
    <t xml:space="preserve">Субсидии на реализацию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 </t>
  </si>
  <si>
    <t>Государственная программа развития сельского хозяйства и регулирования рынков сельскохозяйственной продукции, сырья и продовольствия</t>
  </si>
  <si>
    <t>Государственная программа Российской Федерации "Развитие транспортной системы</t>
  </si>
  <si>
    <t xml:space="preserve">24 2 04 53900 </t>
  </si>
  <si>
    <t>Иные межбюджетные трансферты, имеющие целевое назначение на финансовое обеспечение дорожной деятельности в целях достижения целевых показателей региональных программ, предусматривающих мероприятия, направленные на прирост протяженности сети автомобильных дорог общего пользования регионального или межмуниципального, местного значения на территории субъекта Российской Федерации, соответствующих нормативным требованиям к транспортно-эксплуатационным показателям, и на увеличение объемов строительства (реконструкции) автомобильных дорог в 2013-2022 годах по сравнению с такими объемами в 2003-2012 годах</t>
  </si>
  <si>
    <t>2019 год</t>
  </si>
  <si>
    <t>0503</t>
  </si>
  <si>
    <t>318005299F</t>
  </si>
  <si>
    <t>Субсидии на увековечение памяти погибших при защите Отечества</t>
  </si>
  <si>
    <t>23 4 D2 55850</t>
  </si>
  <si>
    <t>Иной межбюджетный трансферт из федерального бюджета бюджету Калужской области на развитие информационно-телекоммуникационной инфраструктуры объектов
общеобразовательных организаций</t>
  </si>
  <si>
    <t>05 2 G5 52431</t>
  </si>
  <si>
    <t>05 03</t>
  </si>
  <si>
    <t>310F25555</t>
  </si>
  <si>
    <t xml:space="preserve">1310351110
</t>
  </si>
  <si>
    <t xml:space="preserve"> Капитальные вложения в объекты государственной собственности субъектов Российской Федерации</t>
  </si>
  <si>
    <t>Федеральный проект "Формирование комфортной городской среды" подпрограмма 2 "Создание условий для обеспечения качественными услугами жилищно-коммунального хозяйства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 наименование мероприятия "Реализованы мероприятия по благоустройству мест массового отдыха населения (городских парков), общественных территорий (набережные, центральные площади, парки и др.) и иные мероприятия, предусмотренные государственными (муниципальными) программами формирования современной городской среды"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</si>
</sst>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#,##0.000"/>
    <numFmt numFmtId="179" formatCode="0.0"/>
    <numFmt numFmtId="180" formatCode="0.00;[Red]0.00"/>
    <numFmt numFmtId="181" formatCode="_-* #,##0.00000_р_._-;\-* #,##0.00000_р_._-;_-* &quot;-&quot;??_р_._-;_-@_-"/>
    <numFmt numFmtId="182" formatCode="_-* #,##0.0000_р_._-;\-* #,##0.0000_р_._-;_-* &quot;-&quot;??_р_._-;_-@_-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_р_._-;\-* #,##0_р_._-;_-* &quot;-&quot;??_р_._-;_-@_-"/>
    <numFmt numFmtId="186" formatCode="0.000%"/>
    <numFmt numFmtId="187" formatCode="0.0000%"/>
    <numFmt numFmtId="188" formatCode="0.000"/>
    <numFmt numFmtId="189" formatCode="_-* #,##0.000000_р_._-;\-* #,##0.000000_р_._-;_-* &quot;-&quot;??_р_._-;_-@_-"/>
    <numFmt numFmtId="190" formatCode="0.0000"/>
    <numFmt numFmtId="191" formatCode="[$-FC19]d\ mmmm\ yyyy\ &quot;г.&quot;"/>
    <numFmt numFmtId="192" formatCode="#,##0.00000"/>
    <numFmt numFmtId="193" formatCode="0.00000"/>
    <numFmt numFmtId="194" formatCode="#,##0.0000"/>
  </numFmts>
  <fonts count="58">
    <font>
      <sz val="14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4"/>
      <color indexed="36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8" fillId="3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" fillId="34" borderId="0" xfId="0" applyFont="1" applyFill="1" applyAlignment="1">
      <alignment horizontal="center" vertical="top" wrapText="1"/>
    </xf>
    <xf numFmtId="0" fontId="1" fillId="34" borderId="0" xfId="0" applyFont="1" applyFill="1" applyAlignment="1">
      <alignment vertical="top" wrapText="1"/>
    </xf>
    <xf numFmtId="172" fontId="2" fillId="34" borderId="0" xfId="0" applyNumberFormat="1" applyFont="1" applyFill="1" applyAlignment="1">
      <alignment vertical="top" wrapText="1"/>
    </xf>
    <xf numFmtId="49" fontId="1" fillId="34" borderId="0" xfId="0" applyNumberFormat="1" applyFont="1" applyFill="1" applyAlignment="1">
      <alignment horizontal="center" vertical="top" wrapText="1"/>
    </xf>
    <xf numFmtId="9" fontId="12" fillId="34" borderId="0" xfId="0" applyNumberFormat="1" applyFont="1" applyFill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1" xfId="55" applyNumberFormat="1" applyFont="1" applyFill="1" applyBorder="1" applyAlignment="1">
      <alignment horizontal="center" vertical="center" wrapText="1"/>
      <protection/>
    </xf>
    <xf numFmtId="49" fontId="10" fillId="0" borderId="12" xfId="55" applyNumberFormat="1" applyFont="1" applyFill="1" applyBorder="1" applyAlignment="1">
      <alignment horizontal="center" vertical="center" wrapText="1"/>
      <protection/>
    </xf>
    <xf numFmtId="0" fontId="10" fillId="0" borderId="13" xfId="55" applyFont="1" applyFill="1" applyBorder="1" applyAlignment="1">
      <alignment horizontal="left" vertical="top" wrapText="1"/>
      <protection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15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 vertical="center" wrapText="1"/>
    </xf>
    <xf numFmtId="172" fontId="1" fillId="0" borderId="17" xfId="55" applyNumberFormat="1" applyFont="1" applyFill="1" applyBorder="1" applyAlignment="1">
      <alignment horizontal="center" vertical="center"/>
      <protection/>
    </xf>
    <xf numFmtId="172" fontId="1" fillId="0" borderId="11" xfId="55" applyNumberFormat="1" applyFont="1" applyFill="1" applyBorder="1" applyAlignment="1">
      <alignment horizontal="center" vertical="center"/>
      <protection/>
    </xf>
    <xf numFmtId="172" fontId="1" fillId="0" borderId="12" xfId="55" applyNumberFormat="1" applyFont="1" applyFill="1" applyBorder="1" applyAlignment="1">
      <alignment horizontal="center" vertical="center"/>
      <protection/>
    </xf>
    <xf numFmtId="177" fontId="1" fillId="0" borderId="16" xfId="64" applyNumberFormat="1" applyFont="1" applyFill="1" applyBorder="1" applyAlignment="1">
      <alignment horizontal="center" vertical="center" wrapText="1"/>
    </xf>
    <xf numFmtId="172" fontId="1" fillId="0" borderId="17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172" fontId="1" fillId="0" borderId="11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vertical="top" wrapText="1"/>
    </xf>
    <xf numFmtId="0" fontId="10" fillId="0" borderId="21" xfId="0" applyNumberFormat="1" applyFont="1" applyFill="1" applyBorder="1" applyAlignment="1">
      <alignment horizontal="left" vertical="top" wrapText="1"/>
    </xf>
    <xf numFmtId="172" fontId="1" fillId="0" borderId="22" xfId="0" applyNumberFormat="1" applyFont="1" applyFill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center" vertical="center" wrapText="1"/>
    </xf>
    <xf numFmtId="177" fontId="1" fillId="0" borderId="24" xfId="0" applyNumberFormat="1" applyFont="1" applyFill="1" applyBorder="1" applyAlignment="1">
      <alignment horizontal="center" vertical="center" wrapText="1"/>
    </xf>
    <xf numFmtId="172" fontId="1" fillId="0" borderId="25" xfId="0" applyNumberFormat="1" applyFont="1" applyFill="1" applyBorder="1" applyAlignment="1">
      <alignment horizontal="center" vertical="center" wrapText="1"/>
    </xf>
    <xf numFmtId="172" fontId="1" fillId="0" borderId="19" xfId="0" applyNumberFormat="1" applyFont="1" applyFill="1" applyBorder="1" applyAlignment="1">
      <alignment horizontal="center" vertical="center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7" fontId="1" fillId="0" borderId="24" xfId="64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9" fontId="17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172" fontId="1" fillId="0" borderId="0" xfId="0" applyNumberFormat="1" applyFont="1" applyFill="1" applyAlignment="1">
      <alignment wrapText="1"/>
    </xf>
    <xf numFmtId="172" fontId="7" fillId="0" borderId="0" xfId="0" applyNumberFormat="1" applyFont="1" applyFill="1" applyBorder="1" applyAlignment="1">
      <alignment wrapText="1"/>
    </xf>
    <xf numFmtId="9" fontId="14" fillId="0" borderId="0" xfId="0" applyNumberFormat="1" applyFont="1" applyFill="1" applyBorder="1" applyAlignment="1">
      <alignment wrapText="1"/>
    </xf>
    <xf numFmtId="172" fontId="7" fillId="0" borderId="0" xfId="0" applyNumberFormat="1" applyFont="1" applyFill="1" applyAlignment="1">
      <alignment wrapText="1"/>
    </xf>
    <xf numFmtId="9" fontId="1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172" fontId="2" fillId="0" borderId="0" xfId="0" applyNumberFormat="1" applyFont="1" applyFill="1" applyAlignment="1">
      <alignment vertical="top" wrapText="1"/>
    </xf>
    <xf numFmtId="172" fontId="8" fillId="0" borderId="0" xfId="0" applyNumberFormat="1" applyFont="1" applyFill="1" applyBorder="1" applyAlignment="1">
      <alignment vertical="top" wrapText="1"/>
    </xf>
    <xf numFmtId="9" fontId="8" fillId="0" borderId="0" xfId="0" applyNumberFormat="1" applyFont="1" applyFill="1" applyBorder="1" applyAlignment="1">
      <alignment vertical="top" wrapText="1"/>
    </xf>
    <xf numFmtId="172" fontId="4" fillId="0" borderId="0" xfId="0" applyNumberFormat="1" applyFont="1" applyFill="1" applyAlignment="1">
      <alignment vertical="top" wrapText="1"/>
    </xf>
    <xf numFmtId="9" fontId="15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9" fontId="12" fillId="0" borderId="0" xfId="0" applyNumberFormat="1" applyFont="1" applyFill="1" applyAlignment="1">
      <alignment vertical="top" wrapText="1"/>
    </xf>
    <xf numFmtId="9" fontId="16" fillId="0" borderId="0" xfId="0" applyNumberFormat="1" applyFont="1" applyFill="1" applyAlignment="1">
      <alignment horizontal="right" vertical="top"/>
    </xf>
    <xf numFmtId="9" fontId="4" fillId="0" borderId="0" xfId="0" applyNumberFormat="1" applyFont="1" applyFill="1" applyAlignment="1">
      <alignment horizontal="right" vertical="top"/>
    </xf>
    <xf numFmtId="172" fontId="2" fillId="0" borderId="22" xfId="0" applyNumberFormat="1" applyFont="1" applyFill="1" applyBorder="1" applyAlignment="1">
      <alignment horizontal="center" vertical="top" wrapText="1"/>
    </xf>
    <xf numFmtId="172" fontId="2" fillId="0" borderId="26" xfId="0" applyNumberFormat="1" applyFont="1" applyFill="1" applyBorder="1" applyAlignment="1">
      <alignment horizontal="center" vertical="top" wrapText="1"/>
    </xf>
    <xf numFmtId="9" fontId="13" fillId="0" borderId="23" xfId="0" applyNumberFormat="1" applyFont="1" applyFill="1" applyBorder="1" applyAlignment="1">
      <alignment horizontal="center" vertical="top" wrapText="1"/>
    </xf>
    <xf numFmtId="172" fontId="2" fillId="0" borderId="27" xfId="0" applyNumberFormat="1" applyFont="1" applyFill="1" applyBorder="1" applyAlignment="1">
      <alignment horizontal="center" vertical="top" wrapText="1"/>
    </xf>
    <xf numFmtId="172" fontId="2" fillId="0" borderId="28" xfId="0" applyNumberFormat="1" applyFont="1" applyFill="1" applyBorder="1" applyAlignment="1">
      <alignment horizontal="center" vertical="top" wrapText="1"/>
    </xf>
    <xf numFmtId="172" fontId="2" fillId="0" borderId="29" xfId="0" applyNumberFormat="1" applyFont="1" applyFill="1" applyBorder="1" applyAlignment="1">
      <alignment horizontal="center" vertical="top" wrapText="1"/>
    </xf>
    <xf numFmtId="9" fontId="20" fillId="0" borderId="30" xfId="0" applyNumberFormat="1" applyFont="1" applyFill="1" applyBorder="1" applyAlignment="1">
      <alignment horizontal="center" vertical="top" wrapText="1"/>
    </xf>
    <xf numFmtId="172" fontId="2" fillId="0" borderId="31" xfId="0" applyNumberFormat="1" applyFont="1" applyFill="1" applyBorder="1" applyAlignment="1">
      <alignment horizontal="center" vertical="top" wrapText="1"/>
    </xf>
    <xf numFmtId="9" fontId="13" fillId="0" borderId="32" xfId="0" applyNumberFormat="1" applyFont="1" applyFill="1" applyBorder="1" applyAlignment="1">
      <alignment horizontal="center" vertical="top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vertical="top" wrapText="1"/>
    </xf>
    <xf numFmtId="49" fontId="1" fillId="0" borderId="37" xfId="0" applyNumberFormat="1" applyFont="1" applyFill="1" applyBorder="1" applyAlignment="1">
      <alignment vertical="top" wrapText="1"/>
    </xf>
    <xf numFmtId="0" fontId="4" fillId="0" borderId="38" xfId="0" applyFont="1" applyFill="1" applyBorder="1" applyAlignment="1">
      <alignment horizontal="center" vertical="center" wrapText="1"/>
    </xf>
    <xf numFmtId="172" fontId="4" fillId="0" borderId="27" xfId="0" applyNumberFormat="1" applyFont="1" applyFill="1" applyBorder="1" applyAlignment="1">
      <alignment horizontal="center" vertical="center" wrapText="1"/>
    </xf>
    <xf numFmtId="172" fontId="4" fillId="0" borderId="37" xfId="0" applyNumberFormat="1" applyFont="1" applyFill="1" applyBorder="1" applyAlignment="1">
      <alignment horizontal="center" vertical="center" wrapText="1"/>
    </xf>
    <xf numFmtId="177" fontId="4" fillId="0" borderId="39" xfId="0" applyNumberFormat="1" applyFont="1" applyFill="1" applyBorder="1" applyAlignment="1">
      <alignment horizontal="center" vertical="center" wrapText="1"/>
    </xf>
    <xf numFmtId="172" fontId="4" fillId="0" borderId="28" xfId="0" applyNumberFormat="1" applyFont="1" applyFill="1" applyBorder="1" applyAlignment="1">
      <alignment horizontal="center" vertical="center" wrapText="1"/>
    </xf>
    <xf numFmtId="172" fontId="4" fillId="0" borderId="29" xfId="0" applyNumberFormat="1" applyFont="1" applyFill="1" applyBorder="1" applyAlignment="1">
      <alignment horizontal="center" vertical="center" wrapText="1"/>
    </xf>
    <xf numFmtId="177" fontId="4" fillId="0" borderId="39" xfId="64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vertical="top" wrapText="1"/>
    </xf>
    <xf numFmtId="49" fontId="10" fillId="0" borderId="34" xfId="0" applyNumberFormat="1" applyFont="1" applyFill="1" applyBorder="1" applyAlignment="1">
      <alignment vertical="top" wrapText="1"/>
    </xf>
    <xf numFmtId="49" fontId="11" fillId="0" borderId="41" xfId="0" applyNumberFormat="1" applyFont="1" applyFill="1" applyBorder="1" applyAlignment="1">
      <alignment horizontal="center" vertical="center"/>
    </xf>
    <xf numFmtId="0" fontId="11" fillId="0" borderId="33" xfId="0" applyNumberFormat="1" applyFont="1" applyFill="1" applyBorder="1" applyAlignment="1">
      <alignment horizontal="left" vertical="top" wrapText="1"/>
    </xf>
    <xf numFmtId="4" fontId="21" fillId="0" borderId="40" xfId="0" applyNumberFormat="1" applyFont="1" applyFill="1" applyBorder="1" applyAlignment="1">
      <alignment horizontal="center" vertical="center" wrapText="1"/>
    </xf>
    <xf numFmtId="4" fontId="21" fillId="0" borderId="41" xfId="0" applyNumberFormat="1" applyFont="1" applyFill="1" applyBorder="1" applyAlignment="1">
      <alignment horizontal="center" vertical="center" wrapText="1"/>
    </xf>
    <xf numFmtId="177" fontId="1" fillId="0" borderId="36" xfId="0" applyNumberFormat="1" applyFont="1" applyFill="1" applyBorder="1" applyAlignment="1">
      <alignment horizontal="center" vertical="center" wrapText="1"/>
    </xf>
    <xf numFmtId="4" fontId="21" fillId="0" borderId="42" xfId="0" applyNumberFormat="1" applyFont="1" applyFill="1" applyBorder="1" applyAlignment="1">
      <alignment horizontal="center" vertical="center" wrapText="1"/>
    </xf>
    <xf numFmtId="4" fontId="21" fillId="0" borderId="34" xfId="0" applyNumberFormat="1" applyFont="1" applyFill="1" applyBorder="1" applyAlignment="1">
      <alignment horizontal="center" vertical="center" wrapText="1"/>
    </xf>
    <xf numFmtId="177" fontId="1" fillId="0" borderId="36" xfId="64" applyNumberFormat="1" applyFont="1" applyFill="1" applyBorder="1" applyAlignment="1">
      <alignment horizontal="center" vertical="center" wrapText="1"/>
    </xf>
    <xf numFmtId="172" fontId="21" fillId="0" borderId="41" xfId="0" applyNumberFormat="1" applyFont="1" applyFill="1" applyBorder="1" applyAlignment="1">
      <alignment horizontal="center" vertical="center" wrapText="1"/>
    </xf>
    <xf numFmtId="172" fontId="21" fillId="0" borderId="42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left" vertical="center" wrapText="1"/>
    </xf>
    <xf numFmtId="177" fontId="1" fillId="0" borderId="45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left" vertical="center" wrapText="1" indent="1"/>
    </xf>
    <xf numFmtId="177" fontId="1" fillId="0" borderId="45" xfId="64" applyNumberFormat="1" applyFont="1" applyFill="1" applyBorder="1" applyAlignment="1">
      <alignment horizontal="center" vertical="center" wrapText="1"/>
    </xf>
    <xf numFmtId="172" fontId="1" fillId="0" borderId="46" xfId="0" applyNumberFormat="1" applyFont="1" applyFill="1" applyBorder="1" applyAlignment="1">
      <alignment horizontal="center" vertical="center" wrapText="1"/>
    </xf>
    <xf numFmtId="172" fontId="1" fillId="0" borderId="43" xfId="0" applyNumberFormat="1" applyFont="1" applyFill="1" applyBorder="1" applyAlignment="1">
      <alignment horizontal="center" vertical="center" wrapText="1"/>
    </xf>
    <xf numFmtId="177" fontId="1" fillId="0" borderId="47" xfId="64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172" fontId="1" fillId="0" borderId="18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top" wrapText="1"/>
    </xf>
    <xf numFmtId="49" fontId="10" fillId="0" borderId="34" xfId="0" applyNumberFormat="1" applyFont="1" applyFill="1" applyBorder="1" applyAlignment="1">
      <alignment horizontal="center" vertical="center" wrapText="1"/>
    </xf>
    <xf numFmtId="172" fontId="1" fillId="0" borderId="42" xfId="0" applyNumberFormat="1" applyFont="1" applyFill="1" applyBorder="1" applyAlignment="1">
      <alignment horizontal="center" vertical="center" wrapText="1"/>
    </xf>
    <xf numFmtId="172" fontId="1" fillId="0" borderId="34" xfId="0" applyNumberFormat="1" applyFont="1" applyFill="1" applyBorder="1" applyAlignment="1">
      <alignment horizontal="center" vertical="center" wrapText="1"/>
    </xf>
    <xf numFmtId="172" fontId="1" fillId="0" borderId="41" xfId="0" applyNumberFormat="1" applyFont="1" applyFill="1" applyBorder="1" applyAlignment="1">
      <alignment horizontal="center" vertical="center" wrapText="1"/>
    </xf>
    <xf numFmtId="0" fontId="10" fillId="0" borderId="43" xfId="57" applyFont="1" applyFill="1" applyBorder="1" applyAlignment="1">
      <alignment horizontal="center" vertical="center" wrapText="1"/>
      <protection/>
    </xf>
    <xf numFmtId="0" fontId="10" fillId="0" borderId="48" xfId="57" applyFont="1" applyFill="1" applyBorder="1" applyAlignment="1">
      <alignment horizontal="center" vertical="center" wrapText="1"/>
      <protection/>
    </xf>
    <xf numFmtId="0" fontId="10" fillId="0" borderId="44" xfId="0" applyNumberFormat="1" applyFont="1" applyFill="1" applyBorder="1" applyAlignment="1">
      <alignment horizontal="left" vertical="top" wrapText="1"/>
    </xf>
    <xf numFmtId="172" fontId="57" fillId="0" borderId="46" xfId="58" applyNumberFormat="1" applyFont="1" applyFill="1" applyBorder="1" applyAlignment="1">
      <alignment horizontal="center" vertical="center" wrapText="1"/>
      <protection/>
    </xf>
    <xf numFmtId="172" fontId="57" fillId="0" borderId="43" xfId="58" applyNumberFormat="1" applyFont="1" applyFill="1" applyBorder="1" applyAlignment="1">
      <alignment horizontal="center" vertical="center" wrapText="1"/>
      <protection/>
    </xf>
    <xf numFmtId="172" fontId="57" fillId="0" borderId="15" xfId="58" applyNumberFormat="1" applyFont="1" applyFill="1" applyBorder="1" applyAlignment="1">
      <alignment horizontal="center" vertical="center" wrapText="1"/>
      <protection/>
    </xf>
    <xf numFmtId="0" fontId="10" fillId="0" borderId="11" xfId="58" applyFont="1" applyFill="1" applyBorder="1" applyAlignment="1">
      <alignment horizontal="center" vertical="center" wrapText="1"/>
      <protection/>
    </xf>
    <xf numFmtId="0" fontId="10" fillId="0" borderId="49" xfId="58" applyFont="1" applyFill="1" applyBorder="1" applyAlignment="1">
      <alignment horizontal="center" vertical="center" wrapText="1"/>
      <protection/>
    </xf>
    <xf numFmtId="0" fontId="10" fillId="0" borderId="13" xfId="0" applyNumberFormat="1" applyFont="1" applyFill="1" applyBorder="1" applyAlignment="1">
      <alignment horizontal="left" vertical="top" wrapText="1"/>
    </xf>
    <xf numFmtId="172" fontId="57" fillId="0" borderId="17" xfId="58" applyNumberFormat="1" applyFont="1" applyFill="1" applyBorder="1" applyAlignment="1">
      <alignment horizontal="center" vertical="center" wrapText="1"/>
      <protection/>
    </xf>
    <xf numFmtId="172" fontId="57" fillId="0" borderId="11" xfId="58" applyNumberFormat="1" applyFont="1" applyFill="1" applyBorder="1" applyAlignment="1">
      <alignment horizontal="center" vertical="center" wrapText="1"/>
      <protection/>
    </xf>
    <xf numFmtId="172" fontId="57" fillId="0" borderId="12" xfId="58" applyNumberFormat="1" applyFont="1" applyFill="1" applyBorder="1" applyAlignment="1">
      <alignment horizontal="center" vertical="center" wrapText="1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49" xfId="57" applyFont="1" applyFill="1" applyBorder="1" applyAlignment="1">
      <alignment horizontal="center" vertical="center" wrapText="1"/>
      <protection/>
    </xf>
    <xf numFmtId="0" fontId="10" fillId="0" borderId="13" xfId="0" applyNumberFormat="1" applyFont="1" applyFill="1" applyBorder="1" applyAlignment="1">
      <alignment horizontal="left" vertical="center" wrapText="1"/>
    </xf>
    <xf numFmtId="172" fontId="19" fillId="0" borderId="17" xfId="0" applyNumberFormat="1" applyFont="1" applyFill="1" applyBorder="1" applyAlignment="1">
      <alignment horizontal="center" vertical="center" wrapText="1"/>
    </xf>
    <xf numFmtId="172" fontId="19" fillId="0" borderId="11" xfId="58" applyNumberFormat="1" applyFont="1" applyFill="1" applyBorder="1" applyAlignment="1">
      <alignment horizontal="center" vertical="center" wrapText="1"/>
      <protection/>
    </xf>
    <xf numFmtId="172" fontId="19" fillId="0" borderId="12" xfId="58" applyNumberFormat="1" applyFont="1" applyFill="1" applyBorder="1" applyAlignment="1">
      <alignment horizontal="center" vertical="center" wrapText="1"/>
      <protection/>
    </xf>
    <xf numFmtId="4" fontId="19" fillId="0" borderId="12" xfId="58" applyNumberFormat="1" applyFont="1" applyFill="1" applyBorder="1" applyAlignment="1">
      <alignment horizontal="center" vertical="center" wrapText="1"/>
      <protection/>
    </xf>
    <xf numFmtId="172" fontId="1" fillId="0" borderId="12" xfId="58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7" xfId="56" applyNumberFormat="1" applyFont="1" applyFill="1" applyBorder="1" applyAlignment="1">
      <alignment horizontal="center" vertical="center"/>
      <protection/>
    </xf>
    <xf numFmtId="172" fontId="19" fillId="0" borderId="11" xfId="56" applyNumberFormat="1" applyFont="1" applyFill="1" applyBorder="1" applyAlignment="1">
      <alignment horizontal="center" vertical="center"/>
      <protection/>
    </xf>
    <xf numFmtId="172" fontId="19" fillId="0" borderId="12" xfId="56" applyNumberFormat="1" applyFont="1" applyFill="1" applyBorder="1" applyAlignment="1">
      <alignment horizontal="center" vertical="center"/>
      <protection/>
    </xf>
    <xf numFmtId="172" fontId="1" fillId="0" borderId="17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90" fontId="1" fillId="0" borderId="17" xfId="0" applyNumberFormat="1" applyFont="1" applyFill="1" applyBorder="1" applyAlignment="1">
      <alignment horizontal="center" vertical="center" wrapText="1"/>
    </xf>
    <xf numFmtId="190" fontId="1" fillId="0" borderId="12" xfId="0" applyNumberFormat="1" applyFont="1" applyFill="1" applyBorder="1" applyAlignment="1">
      <alignment horizontal="center" vertical="center" wrapText="1"/>
    </xf>
    <xf numFmtId="172" fontId="1" fillId="0" borderId="17" xfId="58" applyNumberFormat="1" applyFont="1" applyFill="1" applyBorder="1" applyAlignment="1">
      <alignment horizontal="center" vertical="center" wrapText="1"/>
      <protection/>
    </xf>
    <xf numFmtId="193" fontId="1" fillId="0" borderId="17" xfId="58" applyNumberFormat="1" applyFont="1" applyFill="1" applyBorder="1" applyAlignment="1">
      <alignment horizontal="center" vertical="center" wrapText="1"/>
      <protection/>
    </xf>
    <xf numFmtId="193" fontId="1" fillId="0" borderId="12" xfId="58" applyNumberFormat="1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21" xfId="0" applyNumberFormat="1" applyFont="1" applyFill="1" applyBorder="1" applyAlignment="1">
      <alignment horizontal="left" vertical="center" wrapText="1"/>
    </xf>
    <xf numFmtId="172" fontId="1" fillId="0" borderId="25" xfId="58" applyNumberFormat="1" applyFont="1" applyFill="1" applyBorder="1" applyAlignment="1">
      <alignment horizontal="center" vertical="center" wrapText="1"/>
      <protection/>
    </xf>
    <xf numFmtId="172" fontId="19" fillId="0" borderId="19" xfId="58" applyNumberFormat="1" applyFont="1" applyFill="1" applyBorder="1" applyAlignment="1">
      <alignment horizontal="center" vertical="center" wrapText="1"/>
      <protection/>
    </xf>
    <xf numFmtId="172" fontId="19" fillId="0" borderId="20" xfId="58" applyNumberFormat="1" applyFont="1" applyFill="1" applyBorder="1" applyAlignment="1">
      <alignment horizontal="center" vertical="center" wrapText="1"/>
      <protection/>
    </xf>
    <xf numFmtId="172" fontId="1" fillId="0" borderId="20" xfId="58" applyNumberFormat="1" applyFont="1" applyFill="1" applyBorder="1" applyAlignment="1">
      <alignment horizontal="center" vertical="center" wrapText="1"/>
      <protection/>
    </xf>
    <xf numFmtId="193" fontId="1" fillId="0" borderId="25" xfId="58" applyNumberFormat="1" applyFont="1" applyFill="1" applyBorder="1" applyAlignment="1">
      <alignment horizontal="center" vertical="center" wrapText="1"/>
      <protection/>
    </xf>
    <xf numFmtId="193" fontId="1" fillId="0" borderId="20" xfId="58" applyNumberFormat="1" applyFont="1" applyFill="1" applyBorder="1" applyAlignment="1">
      <alignment horizontal="center" vertical="center" wrapText="1"/>
      <protection/>
    </xf>
    <xf numFmtId="0" fontId="11" fillId="0" borderId="33" xfId="0" applyFont="1" applyFill="1" applyBorder="1" applyAlignment="1">
      <alignment horizontal="left" vertical="top" wrapText="1"/>
    </xf>
    <xf numFmtId="172" fontId="1" fillId="0" borderId="40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1" fontId="10" fillId="0" borderId="20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left" vertical="center" wrapText="1"/>
    </xf>
    <xf numFmtId="172" fontId="16" fillId="0" borderId="42" xfId="0" applyNumberFormat="1" applyFont="1" applyFill="1" applyBorder="1" applyAlignment="1">
      <alignment horizontal="center" vertical="center" wrapText="1"/>
    </xf>
    <xf numFmtId="172" fontId="16" fillId="0" borderId="34" xfId="0" applyNumberFormat="1" applyFont="1" applyFill="1" applyBorder="1" applyAlignment="1">
      <alignment horizontal="center" vertical="center" wrapText="1"/>
    </xf>
    <xf numFmtId="172" fontId="16" fillId="0" borderId="41" xfId="0" applyNumberFormat="1" applyFont="1" applyFill="1" applyBorder="1" applyAlignment="1">
      <alignment horizontal="center" vertical="center" wrapText="1"/>
    </xf>
    <xf numFmtId="172" fontId="57" fillId="0" borderId="46" xfId="56" applyNumberFormat="1" applyFont="1" applyFill="1" applyBorder="1" applyAlignment="1">
      <alignment horizontal="center" vertical="center"/>
      <protection/>
    </xf>
    <xf numFmtId="172" fontId="57" fillId="0" borderId="43" xfId="56" applyNumberFormat="1" applyFont="1" applyFill="1" applyBorder="1" applyAlignment="1">
      <alignment horizontal="center" vertical="center"/>
      <protection/>
    </xf>
    <xf numFmtId="172" fontId="57" fillId="0" borderId="15" xfId="56" applyNumberFormat="1" applyFont="1" applyFill="1" applyBorder="1" applyAlignment="1">
      <alignment horizontal="center" vertical="center"/>
      <protection/>
    </xf>
    <xf numFmtId="178" fontId="57" fillId="0" borderId="46" xfId="56" applyNumberFormat="1" applyFont="1" applyFill="1" applyBorder="1" applyAlignment="1">
      <alignment horizontal="center" vertical="center"/>
      <protection/>
    </xf>
    <xf numFmtId="178" fontId="57" fillId="0" borderId="15" xfId="56" applyNumberFormat="1" applyFont="1" applyFill="1" applyBorder="1" applyAlignment="1">
      <alignment horizontal="center" vertical="center"/>
      <protection/>
    </xf>
    <xf numFmtId="172" fontId="19" fillId="0" borderId="17" xfId="58" applyNumberFormat="1" applyFont="1" applyFill="1" applyBorder="1" applyAlignment="1">
      <alignment horizontal="center" vertical="center" wrapText="1"/>
      <protection/>
    </xf>
    <xf numFmtId="172" fontId="57" fillId="0" borderId="25" xfId="56" applyNumberFormat="1" applyFont="1" applyFill="1" applyBorder="1" applyAlignment="1">
      <alignment horizontal="center" vertical="center"/>
      <protection/>
    </xf>
    <xf numFmtId="172" fontId="57" fillId="0" borderId="19" xfId="56" applyNumberFormat="1" applyFont="1" applyFill="1" applyBorder="1" applyAlignment="1">
      <alignment horizontal="center" vertical="center"/>
      <protection/>
    </xf>
    <xf numFmtId="172" fontId="57" fillId="0" borderId="20" xfId="56" applyNumberFormat="1" applyFont="1" applyFill="1" applyBorder="1" applyAlignment="1">
      <alignment horizontal="center" vertical="center"/>
      <protection/>
    </xf>
    <xf numFmtId="4" fontId="57" fillId="0" borderId="25" xfId="56" applyNumberFormat="1" applyFont="1" applyFill="1" applyBorder="1" applyAlignment="1">
      <alignment horizontal="center" vertical="center"/>
      <protection/>
    </xf>
    <xf numFmtId="4" fontId="57" fillId="0" borderId="20" xfId="56" applyNumberFormat="1" applyFont="1" applyFill="1" applyBorder="1" applyAlignment="1">
      <alignment horizontal="center" vertical="center"/>
      <protection/>
    </xf>
    <xf numFmtId="0" fontId="10" fillId="0" borderId="40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vertical="top" wrapText="1"/>
    </xf>
    <xf numFmtId="172" fontId="1" fillId="0" borderId="46" xfId="55" applyNumberFormat="1" applyFont="1" applyFill="1" applyBorder="1" applyAlignment="1">
      <alignment horizontal="center" vertical="center" wrapText="1"/>
      <protection/>
    </xf>
    <xf numFmtId="172" fontId="1" fillId="0" borderId="43" xfId="55" applyNumberFormat="1" applyFont="1" applyFill="1" applyBorder="1" applyAlignment="1">
      <alignment horizontal="center" vertical="center" wrapText="1"/>
      <protection/>
    </xf>
    <xf numFmtId="172" fontId="1" fillId="0" borderId="15" xfId="55" applyNumberFormat="1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vertical="top" wrapText="1"/>
    </xf>
    <xf numFmtId="172" fontId="1" fillId="0" borderId="17" xfId="55" applyNumberFormat="1" applyFont="1" applyFill="1" applyBorder="1" applyAlignment="1">
      <alignment horizontal="center" vertical="center" wrapText="1"/>
      <protection/>
    </xf>
    <xf numFmtId="172" fontId="1" fillId="0" borderId="11" xfId="55" applyNumberFormat="1" applyFont="1" applyFill="1" applyBorder="1" applyAlignment="1">
      <alignment horizontal="center" vertical="center" wrapText="1"/>
      <protection/>
    </xf>
    <xf numFmtId="172" fontId="1" fillId="0" borderId="12" xfId="55" applyNumberFormat="1" applyFont="1" applyFill="1" applyBorder="1" applyAlignment="1">
      <alignment horizontal="center" vertical="center" wrapText="1"/>
      <protection/>
    </xf>
    <xf numFmtId="178" fontId="1" fillId="0" borderId="17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center" vertical="center" wrapText="1"/>
    </xf>
    <xf numFmtId="49" fontId="11" fillId="0" borderId="41" xfId="0" applyNumberFormat="1" applyFont="1" applyFill="1" applyBorder="1" applyAlignment="1">
      <alignment horizontal="center" vertical="center" wrapText="1"/>
    </xf>
    <xf numFmtId="172" fontId="1" fillId="0" borderId="42" xfId="55" applyNumberFormat="1" applyFont="1" applyFill="1" applyBorder="1" applyAlignment="1">
      <alignment horizontal="center" vertical="center" wrapText="1"/>
      <protection/>
    </xf>
    <xf numFmtId="172" fontId="1" fillId="0" borderId="34" xfId="55" applyNumberFormat="1" applyFont="1" applyFill="1" applyBorder="1" applyAlignment="1">
      <alignment horizontal="center" vertical="center" wrapText="1"/>
      <protection/>
    </xf>
    <xf numFmtId="172" fontId="1" fillId="0" borderId="41" xfId="55" applyNumberFormat="1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left" vertical="center" wrapText="1"/>
    </xf>
    <xf numFmtId="177" fontId="1" fillId="0" borderId="51" xfId="0" applyNumberFormat="1" applyFont="1" applyFill="1" applyBorder="1" applyAlignment="1">
      <alignment horizontal="center" vertical="center" wrapText="1"/>
    </xf>
    <xf numFmtId="172" fontId="1" fillId="0" borderId="31" xfId="0" applyNumberFormat="1" applyFont="1" applyFill="1" applyBorder="1" applyAlignment="1">
      <alignment horizontal="center" vertical="center" wrapText="1"/>
    </xf>
    <xf numFmtId="172" fontId="1" fillId="0" borderId="26" xfId="0" applyNumberFormat="1" applyFont="1" applyFill="1" applyBorder="1" applyAlignment="1">
      <alignment horizontal="center" vertical="center" wrapText="1"/>
    </xf>
    <xf numFmtId="177" fontId="1" fillId="0" borderId="51" xfId="64" applyNumberFormat="1" applyFont="1" applyFill="1" applyBorder="1" applyAlignment="1">
      <alignment horizontal="center" vertical="center" wrapText="1"/>
    </xf>
    <xf numFmtId="178" fontId="1" fillId="0" borderId="22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/>
    </xf>
    <xf numFmtId="172" fontId="1" fillId="0" borderId="46" xfId="70" applyNumberFormat="1" applyFont="1" applyFill="1" applyBorder="1" applyAlignment="1">
      <alignment horizontal="center" vertical="center" wrapText="1"/>
    </xf>
    <xf numFmtId="172" fontId="1" fillId="0" borderId="43" xfId="70" applyNumberFormat="1" applyFont="1" applyFill="1" applyBorder="1" applyAlignment="1">
      <alignment horizontal="center" vertical="center" wrapText="1"/>
    </xf>
    <xf numFmtId="172" fontId="1" fillId="0" borderId="15" xfId="70" applyNumberFormat="1" applyFont="1" applyFill="1" applyBorder="1" applyAlignment="1">
      <alignment horizontal="center" vertical="center" wrapText="1"/>
    </xf>
    <xf numFmtId="183" fontId="1" fillId="0" borderId="46" xfId="70" applyNumberFormat="1" applyFont="1" applyFill="1" applyBorder="1" applyAlignment="1">
      <alignment horizontal="center" vertical="center" wrapText="1"/>
    </xf>
    <xf numFmtId="183" fontId="1" fillId="0" borderId="15" xfId="70" applyNumberFormat="1" applyFont="1" applyFill="1" applyBorder="1" applyAlignment="1">
      <alignment horizontal="center" vertical="center" wrapText="1"/>
    </xf>
    <xf numFmtId="172" fontId="1" fillId="0" borderId="17" xfId="70" applyNumberFormat="1" applyFont="1" applyFill="1" applyBorder="1" applyAlignment="1">
      <alignment horizontal="center" vertical="center" wrapText="1"/>
    </xf>
    <xf numFmtId="172" fontId="1" fillId="0" borderId="11" xfId="70" applyNumberFormat="1" applyFont="1" applyFill="1" applyBorder="1" applyAlignment="1">
      <alignment horizontal="center" vertical="center" wrapText="1"/>
    </xf>
    <xf numFmtId="172" fontId="1" fillId="0" borderId="12" xfId="70" applyNumberFormat="1" applyFont="1" applyFill="1" applyBorder="1" applyAlignment="1">
      <alignment horizontal="center" vertical="center" wrapText="1"/>
    </xf>
    <xf numFmtId="183" fontId="1" fillId="0" borderId="17" xfId="70" applyNumberFormat="1" applyFont="1" applyFill="1" applyBorder="1" applyAlignment="1">
      <alignment horizontal="center" vertical="center" wrapText="1"/>
    </xf>
    <xf numFmtId="183" fontId="1" fillId="0" borderId="12" xfId="70" applyNumberFormat="1" applyFont="1" applyFill="1" applyBorder="1" applyAlignment="1">
      <alignment horizontal="center" vertical="center" wrapText="1"/>
    </xf>
    <xf numFmtId="181" fontId="1" fillId="0" borderId="17" xfId="70" applyNumberFormat="1" applyFont="1" applyFill="1" applyBorder="1" applyAlignment="1">
      <alignment horizontal="center" vertical="center" wrapText="1"/>
    </xf>
    <xf numFmtId="181" fontId="1" fillId="0" borderId="12" xfId="70" applyNumberFormat="1" applyFont="1" applyFill="1" applyBorder="1" applyAlignment="1">
      <alignment horizontal="center" vertical="center" wrapText="1"/>
    </xf>
    <xf numFmtId="184" fontId="1" fillId="0" borderId="11" xfId="70" applyNumberFormat="1" applyFont="1" applyFill="1" applyBorder="1" applyAlignment="1">
      <alignment vertical="center" wrapText="1"/>
    </xf>
    <xf numFmtId="184" fontId="1" fillId="0" borderId="12" xfId="70" applyNumberFormat="1" applyFont="1" applyFill="1" applyBorder="1" applyAlignment="1">
      <alignment vertical="center" wrapText="1"/>
    </xf>
    <xf numFmtId="172" fontId="1" fillId="0" borderId="17" xfId="71" applyNumberFormat="1" applyFont="1" applyFill="1" applyBorder="1" applyAlignment="1">
      <alignment horizontal="center" vertical="center" wrapText="1"/>
    </xf>
    <xf numFmtId="172" fontId="1" fillId="0" borderId="11" xfId="71" applyNumberFormat="1" applyFont="1" applyFill="1" applyBorder="1" applyAlignment="1">
      <alignment horizontal="center" vertical="center" wrapText="1"/>
    </xf>
    <xf numFmtId="172" fontId="1" fillId="0" borderId="12" xfId="71" applyNumberFormat="1" applyFont="1" applyFill="1" applyBorder="1" applyAlignment="1">
      <alignment horizontal="center" vertical="center" wrapText="1"/>
    </xf>
    <xf numFmtId="188" fontId="1" fillId="0" borderId="17" xfId="70" applyNumberFormat="1" applyFont="1" applyFill="1" applyBorder="1" applyAlignment="1">
      <alignment horizontal="center" vertical="center" wrapText="1"/>
    </xf>
    <xf numFmtId="188" fontId="1" fillId="0" borderId="12" xfId="7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top" wrapText="1"/>
    </xf>
    <xf numFmtId="172" fontId="1" fillId="0" borderId="25" xfId="70" applyNumberFormat="1" applyFont="1" applyFill="1" applyBorder="1" applyAlignment="1">
      <alignment horizontal="center" vertical="center" wrapText="1"/>
    </xf>
    <xf numFmtId="172" fontId="1" fillId="0" borderId="19" xfId="70" applyNumberFormat="1" applyFont="1" applyFill="1" applyBorder="1" applyAlignment="1">
      <alignment horizontal="center" vertical="center" wrapText="1"/>
    </xf>
    <xf numFmtId="172" fontId="1" fillId="0" borderId="20" xfId="70" applyNumberFormat="1" applyFont="1" applyFill="1" applyBorder="1" applyAlignment="1">
      <alignment horizontal="center" vertical="center" wrapText="1"/>
    </xf>
    <xf numFmtId="188" fontId="1" fillId="0" borderId="25" xfId="70" applyNumberFormat="1" applyFont="1" applyFill="1" applyBorder="1" applyAlignment="1">
      <alignment horizontal="center" vertical="center" wrapText="1"/>
    </xf>
    <xf numFmtId="188" fontId="1" fillId="0" borderId="20" xfId="70" applyNumberFormat="1" applyFont="1" applyFill="1" applyBorder="1" applyAlignment="1">
      <alignment horizontal="center" vertical="center" wrapText="1"/>
    </xf>
    <xf numFmtId="172" fontId="1" fillId="0" borderId="5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15" xfId="0" applyNumberFormat="1" applyFont="1" applyFill="1" applyBorder="1" applyAlignment="1">
      <alignment horizontal="center" vertical="center" wrapText="1"/>
    </xf>
    <xf numFmtId="172" fontId="1" fillId="0" borderId="53" xfId="0" applyNumberFormat="1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left" vertical="center" wrapText="1"/>
    </xf>
    <xf numFmtId="49" fontId="10" fillId="0" borderId="29" xfId="0" applyNumberFormat="1" applyFont="1" applyFill="1" applyBorder="1" applyAlignment="1">
      <alignment horizontal="center" vertical="top" wrapText="1"/>
    </xf>
    <xf numFmtId="49" fontId="10" fillId="0" borderId="37" xfId="0" applyNumberFormat="1" applyFont="1" applyFill="1" applyBorder="1" applyAlignment="1">
      <alignment horizontal="center" vertical="top" wrapText="1"/>
    </xf>
    <xf numFmtId="0" fontId="10" fillId="0" borderId="37" xfId="0" applyNumberFormat="1" applyFont="1" applyFill="1" applyBorder="1" applyAlignment="1">
      <alignment horizontal="justify" vertical="top" wrapText="1"/>
    </xf>
    <xf numFmtId="172" fontId="1" fillId="0" borderId="55" xfId="0" applyNumberFormat="1" applyFont="1" applyFill="1" applyBorder="1" applyAlignment="1">
      <alignment horizontal="center" vertical="center" wrapText="1"/>
    </xf>
    <xf numFmtId="178" fontId="1" fillId="0" borderId="25" xfId="0" applyNumberFormat="1" applyFont="1" applyFill="1" applyBorder="1" applyAlignment="1">
      <alignment horizontal="center" vertical="center" wrapText="1"/>
    </xf>
    <xf numFmtId="178" fontId="1" fillId="0" borderId="19" xfId="0" applyNumberFormat="1" applyFont="1" applyFill="1" applyBorder="1" applyAlignment="1">
      <alignment horizontal="center" vertical="center" wrapText="1"/>
    </xf>
    <xf numFmtId="177" fontId="1" fillId="0" borderId="19" xfId="64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top" wrapText="1"/>
    </xf>
    <xf numFmtId="0" fontId="10" fillId="0" borderId="19" xfId="0" applyNumberFormat="1" applyFont="1" applyFill="1" applyBorder="1" applyAlignment="1">
      <alignment horizontal="justify" vertical="top" wrapText="1"/>
    </xf>
    <xf numFmtId="172" fontId="1" fillId="0" borderId="46" xfId="0" applyNumberFormat="1" applyFont="1" applyFill="1" applyBorder="1" applyAlignment="1">
      <alignment horizontal="center" vertical="center"/>
    </xf>
    <xf numFmtId="172" fontId="1" fillId="0" borderId="43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49" fontId="10" fillId="0" borderId="19" xfId="55" applyNumberFormat="1" applyFont="1" applyFill="1" applyBorder="1" applyAlignment="1">
      <alignment horizontal="center" vertical="center" wrapText="1"/>
      <protection/>
    </xf>
    <xf numFmtId="49" fontId="10" fillId="0" borderId="20" xfId="55" applyNumberFormat="1" applyFont="1" applyFill="1" applyBorder="1" applyAlignment="1">
      <alignment horizontal="center" vertical="center" wrapText="1"/>
      <protection/>
    </xf>
    <xf numFmtId="0" fontId="10" fillId="0" borderId="21" xfId="55" applyFont="1" applyFill="1" applyBorder="1" applyAlignment="1">
      <alignment horizontal="left" vertical="top" wrapText="1"/>
      <protection/>
    </xf>
    <xf numFmtId="172" fontId="1" fillId="0" borderId="25" xfId="55" applyNumberFormat="1" applyFont="1" applyFill="1" applyBorder="1" applyAlignment="1">
      <alignment horizontal="center" vertical="center"/>
      <protection/>
    </xf>
    <xf numFmtId="172" fontId="1" fillId="0" borderId="20" xfId="55" applyNumberFormat="1" applyFont="1" applyFill="1" applyBorder="1" applyAlignment="1">
      <alignment horizontal="center" vertical="center"/>
      <protection/>
    </xf>
    <xf numFmtId="49" fontId="10" fillId="0" borderId="34" xfId="55" applyNumberFormat="1" applyFont="1" applyFill="1" applyBorder="1" applyAlignment="1">
      <alignment horizontal="center" vertical="center" wrapText="1"/>
      <protection/>
    </xf>
    <xf numFmtId="172" fontId="1" fillId="0" borderId="42" xfId="55" applyNumberFormat="1" applyFont="1" applyFill="1" applyBorder="1" applyAlignment="1">
      <alignment horizontal="center" vertical="center"/>
      <protection/>
    </xf>
    <xf numFmtId="172" fontId="1" fillId="0" borderId="34" xfId="55" applyNumberFormat="1" applyFont="1" applyFill="1" applyBorder="1" applyAlignment="1">
      <alignment horizontal="center" vertical="center"/>
      <protection/>
    </xf>
    <xf numFmtId="172" fontId="1" fillId="0" borderId="41" xfId="55" applyNumberFormat="1" applyFont="1" applyFill="1" applyBorder="1" applyAlignment="1">
      <alignment horizontal="center" vertical="center"/>
      <protection/>
    </xf>
    <xf numFmtId="0" fontId="10" fillId="0" borderId="44" xfId="55" applyFont="1" applyFill="1" applyBorder="1" applyAlignment="1">
      <alignment horizontal="left" vertical="top" wrapText="1"/>
      <protection/>
    </xf>
    <xf numFmtId="172" fontId="1" fillId="0" borderId="46" xfId="55" applyNumberFormat="1" applyFont="1" applyFill="1" applyBorder="1" applyAlignment="1">
      <alignment horizontal="center" vertical="center"/>
      <protection/>
    </xf>
    <xf numFmtId="172" fontId="1" fillId="0" borderId="43" xfId="55" applyNumberFormat="1" applyFont="1" applyFill="1" applyBorder="1" applyAlignment="1">
      <alignment horizontal="center" vertical="center"/>
      <protection/>
    </xf>
    <xf numFmtId="172" fontId="1" fillId="0" borderId="15" xfId="55" applyNumberFormat="1" applyFont="1" applyFill="1" applyBorder="1" applyAlignment="1">
      <alignment horizontal="center" vertical="center"/>
      <protection/>
    </xf>
    <xf numFmtId="2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178" fontId="1" fillId="0" borderId="20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22" fillId="0" borderId="42" xfId="0" applyNumberFormat="1" applyFont="1" applyFill="1" applyBorder="1" applyAlignment="1">
      <alignment horizontal="center" vertical="center"/>
    </xf>
    <xf numFmtId="172" fontId="1" fillId="0" borderId="41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top" wrapText="1"/>
    </xf>
    <xf numFmtId="0" fontId="10" fillId="0" borderId="56" xfId="0" applyFont="1" applyFill="1" applyBorder="1" applyAlignment="1">
      <alignment horizontal="center" vertical="center" wrapText="1"/>
    </xf>
    <xf numFmtId="49" fontId="10" fillId="0" borderId="57" xfId="0" applyNumberFormat="1" applyFont="1" applyFill="1" applyBorder="1" applyAlignment="1">
      <alignment horizontal="center" vertical="center" wrapText="1"/>
    </xf>
    <xf numFmtId="49" fontId="10" fillId="0" borderId="58" xfId="0" applyNumberFormat="1" applyFont="1" applyFill="1" applyBorder="1" applyAlignment="1">
      <alignment horizontal="center" vertical="center" wrapText="1"/>
    </xf>
    <xf numFmtId="0" fontId="10" fillId="0" borderId="59" xfId="0" applyNumberFormat="1" applyFont="1" applyFill="1" applyBorder="1" applyAlignment="1">
      <alignment horizontal="left" vertical="top" wrapText="1"/>
    </xf>
    <xf numFmtId="172" fontId="1" fillId="0" borderId="56" xfId="0" applyNumberFormat="1" applyFont="1" applyFill="1" applyBorder="1" applyAlignment="1">
      <alignment horizontal="center" vertical="center" wrapText="1"/>
    </xf>
    <xf numFmtId="172" fontId="1" fillId="0" borderId="58" xfId="0" applyNumberFormat="1" applyFont="1" applyFill="1" applyBorder="1" applyAlignment="1">
      <alignment horizontal="center" vertical="center" wrapText="1"/>
    </xf>
    <xf numFmtId="177" fontId="1" fillId="0" borderId="47" xfId="0" applyNumberFormat="1" applyFont="1" applyFill="1" applyBorder="1" applyAlignment="1">
      <alignment horizontal="center" vertical="center" wrapText="1"/>
    </xf>
    <xf numFmtId="172" fontId="1" fillId="0" borderId="60" xfId="0" applyNumberFormat="1" applyFont="1" applyFill="1" applyBorder="1" applyAlignment="1">
      <alignment horizontal="center" vertical="center" wrapText="1"/>
    </xf>
    <xf numFmtId="172" fontId="1" fillId="0" borderId="57" xfId="0" applyNumberFormat="1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49" fontId="10" fillId="0" borderId="62" xfId="0" applyNumberFormat="1" applyFont="1" applyFill="1" applyBorder="1" applyAlignment="1">
      <alignment horizontal="center" vertical="center" wrapText="1"/>
    </xf>
    <xf numFmtId="49" fontId="10" fillId="0" borderId="63" xfId="0" applyNumberFormat="1" applyFont="1" applyFill="1" applyBorder="1" applyAlignment="1">
      <alignment horizontal="center" vertical="center" wrapText="1"/>
    </xf>
    <xf numFmtId="0" fontId="10" fillId="0" borderId="54" xfId="0" applyNumberFormat="1" applyFont="1" applyFill="1" applyBorder="1" applyAlignment="1">
      <alignment horizontal="left" vertical="top" wrapText="1"/>
    </xf>
    <xf numFmtId="172" fontId="1" fillId="0" borderId="64" xfId="0" applyNumberFormat="1" applyFont="1" applyFill="1" applyBorder="1" applyAlignment="1">
      <alignment horizontal="center" vertical="center" wrapText="1"/>
    </xf>
    <xf numFmtId="172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2" fontId="1" fillId="0" borderId="61" xfId="0" applyNumberFormat="1" applyFont="1" applyFill="1" applyBorder="1" applyAlignment="1">
      <alignment horizontal="center" vertical="center" wrapText="1"/>
    </xf>
    <xf numFmtId="172" fontId="1" fillId="0" borderId="67" xfId="0" applyNumberFormat="1" applyFont="1" applyFill="1" applyBorder="1" applyAlignment="1">
      <alignment horizontal="center" vertical="center" wrapText="1"/>
    </xf>
    <xf numFmtId="177" fontId="1" fillId="0" borderId="66" xfId="64" applyNumberFormat="1" applyFont="1" applyFill="1" applyBorder="1" applyAlignment="1">
      <alignment horizontal="center" vertical="center" wrapText="1"/>
    </xf>
    <xf numFmtId="172" fontId="1" fillId="0" borderId="68" xfId="0" applyNumberFormat="1" applyFont="1" applyFill="1" applyBorder="1" applyAlignment="1">
      <alignment horizontal="center" vertical="center" wrapText="1"/>
    </xf>
    <xf numFmtId="172" fontId="1" fillId="0" borderId="62" xfId="0" applyNumberFormat="1" applyFont="1" applyFill="1" applyBorder="1" applyAlignment="1">
      <alignment horizontal="center" vertical="center" wrapText="1"/>
    </xf>
    <xf numFmtId="172" fontId="1" fillId="0" borderId="63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left" vertical="top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left" vertical="top" wrapText="1"/>
    </xf>
    <xf numFmtId="172" fontId="19" fillId="0" borderId="34" xfId="58" applyNumberFormat="1" applyFont="1" applyFill="1" applyBorder="1" applyAlignment="1">
      <alignment horizontal="center" vertical="center" wrapText="1"/>
      <protection/>
    </xf>
    <xf numFmtId="172" fontId="19" fillId="0" borderId="41" xfId="58" applyNumberFormat="1" applyFont="1" applyFill="1" applyBorder="1" applyAlignment="1">
      <alignment horizontal="center" vertical="center" wrapText="1"/>
      <protection/>
    </xf>
    <xf numFmtId="172" fontId="19" fillId="0" borderId="42" xfId="58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wrapText="1"/>
    </xf>
    <xf numFmtId="0" fontId="2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72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4" fillId="0" borderId="69" xfId="0" applyFont="1" applyFill="1" applyBorder="1" applyAlignment="1">
      <alignment horizontal="center" vertical="top" wrapText="1"/>
    </xf>
    <xf numFmtId="0" fontId="4" fillId="0" borderId="70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4" fillId="0" borderId="72" xfId="0" applyFont="1" applyFill="1" applyBorder="1" applyAlignment="1">
      <alignment horizontal="center" vertical="top" wrapText="1"/>
    </xf>
    <xf numFmtId="0" fontId="4" fillId="0" borderId="73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 wrapText="1"/>
    </xf>
    <xf numFmtId="0" fontId="11" fillId="0" borderId="74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7" fillId="0" borderId="51" xfId="0" applyFont="1" applyFill="1" applyBorder="1" applyAlignment="1">
      <alignment/>
    </xf>
    <xf numFmtId="49" fontId="11" fillId="0" borderId="57" xfId="0" applyNumberFormat="1" applyFont="1" applyFill="1" applyBorder="1" applyAlignment="1">
      <alignment horizontal="center" vertical="top" wrapText="1"/>
    </xf>
    <xf numFmtId="49" fontId="11" fillId="0" borderId="58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0" fontId="11" fillId="0" borderId="69" xfId="0" applyFont="1" applyFill="1" applyBorder="1" applyAlignment="1">
      <alignment horizontal="center" vertical="top" wrapText="1"/>
    </xf>
    <xf numFmtId="0" fontId="11" fillId="0" borderId="7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8" fillId="0" borderId="75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Обычный 2 2" xfId="55"/>
    <cellStyle name="Обычный 2 2 2" xfId="56"/>
    <cellStyle name="Обычный 3" xfId="57"/>
    <cellStyle name="Обычный 3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3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V108"/>
  <sheetViews>
    <sheetView tabSelected="1" zoomScale="85" zoomScaleNormal="85" zoomScaleSheetLayoutView="85" workbookViewId="0" topLeftCell="A1">
      <selection activeCell="D132" sqref="D132"/>
    </sheetView>
  </sheetViews>
  <sheetFormatPr defaultColWidth="8.77734375" defaultRowHeight="18.75"/>
  <cols>
    <col min="1" max="1" width="3.5546875" style="1" customWidth="1"/>
    <col min="2" max="2" width="5.5546875" style="4" customWidth="1"/>
    <col min="3" max="3" width="12.3359375" style="4" customWidth="1"/>
    <col min="4" max="4" width="28.4453125" style="2" customWidth="1"/>
    <col min="5" max="5" width="10.99609375" style="3" customWidth="1"/>
    <col min="6" max="6" width="11.77734375" style="3" customWidth="1"/>
    <col min="7" max="7" width="7.10546875" style="5" customWidth="1"/>
    <col min="8" max="8" width="11.4453125" style="3" customWidth="1"/>
    <col min="9" max="9" width="10.4453125" style="3" customWidth="1"/>
    <col min="10" max="10" width="11.21484375" style="3" customWidth="1"/>
    <col min="11" max="11" width="8.88671875" style="5" customWidth="1"/>
    <col min="12" max="12" width="11.10546875" style="3" customWidth="1"/>
    <col min="13" max="13" width="9.88671875" style="3" customWidth="1"/>
    <col min="14" max="14" width="8.3359375" style="5" bestFit="1" customWidth="1"/>
    <col min="15" max="15" width="11.10546875" style="3" customWidth="1"/>
    <col min="16" max="16" width="12.88671875" style="3" customWidth="1"/>
    <col min="17" max="17" width="8.4453125" style="5" customWidth="1"/>
    <col min="18" max="18" width="10.88671875" style="3" customWidth="1"/>
    <col min="19" max="19" width="9.88671875" style="3" customWidth="1"/>
    <col min="20" max="20" width="10.4453125" style="5" customWidth="1"/>
    <col min="21" max="16384" width="8.77734375" style="2" customWidth="1"/>
  </cols>
  <sheetData>
    <row r="1" spans="1:20" s="19" customFormat="1" ht="24.75" customHeight="1">
      <c r="A1" s="33"/>
      <c r="B1" s="330" t="s">
        <v>9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4"/>
    </row>
    <row r="2" spans="1:20" s="307" customFormat="1" ht="23.25" customHeight="1">
      <c r="A2" s="35"/>
      <c r="B2" s="36"/>
      <c r="C2" s="36"/>
      <c r="D2" s="37"/>
      <c r="E2" s="38"/>
      <c r="F2" s="39"/>
      <c r="G2" s="332" t="s">
        <v>22</v>
      </c>
      <c r="H2" s="332"/>
      <c r="I2" s="332"/>
      <c r="J2" s="332"/>
      <c r="K2" s="40"/>
      <c r="L2" s="332" t="s">
        <v>214</v>
      </c>
      <c r="M2" s="332"/>
      <c r="N2" s="332"/>
      <c r="O2" s="41"/>
      <c r="P2" s="41"/>
      <c r="Q2" s="42"/>
      <c r="R2" s="41"/>
      <c r="S2" s="41"/>
      <c r="T2" s="42"/>
    </row>
    <row r="3" spans="1:20" s="19" customFormat="1" ht="46.5" customHeight="1">
      <c r="A3" s="33"/>
      <c r="B3" s="43"/>
      <c r="C3" s="43"/>
      <c r="D3" s="44"/>
      <c r="E3" s="45"/>
      <c r="F3" s="46"/>
      <c r="G3" s="333" t="s">
        <v>2</v>
      </c>
      <c r="H3" s="333"/>
      <c r="I3" s="333"/>
      <c r="J3" s="333"/>
      <c r="K3" s="47"/>
      <c r="L3" s="331" t="s">
        <v>16</v>
      </c>
      <c r="M3" s="331"/>
      <c r="N3" s="331"/>
      <c r="O3" s="48"/>
      <c r="P3" s="48"/>
      <c r="Q3" s="49"/>
      <c r="R3" s="48"/>
      <c r="S3" s="48"/>
      <c r="T3" s="49"/>
    </row>
    <row r="4" spans="1:20" s="19" customFormat="1" ht="21" customHeight="1" thickBot="1">
      <c r="A4" s="33"/>
      <c r="B4" s="50"/>
      <c r="C4" s="50"/>
      <c r="E4" s="45"/>
      <c r="F4" s="45"/>
      <c r="G4" s="51"/>
      <c r="H4" s="45"/>
      <c r="I4" s="45"/>
      <c r="J4" s="45"/>
      <c r="K4" s="51"/>
      <c r="L4" s="45"/>
      <c r="M4" s="45"/>
      <c r="N4" s="51"/>
      <c r="O4" s="45"/>
      <c r="P4" s="45"/>
      <c r="Q4" s="52"/>
      <c r="R4" s="45"/>
      <c r="S4" s="45"/>
      <c r="T4" s="53" t="s">
        <v>10</v>
      </c>
    </row>
    <row r="5" spans="1:20" s="19" customFormat="1" ht="22.5" customHeight="1" thickBot="1">
      <c r="A5" s="312" t="s">
        <v>8</v>
      </c>
      <c r="B5" s="324" t="s">
        <v>5</v>
      </c>
      <c r="C5" s="325"/>
      <c r="D5" s="322" t="s">
        <v>171</v>
      </c>
      <c r="E5" s="312" t="s">
        <v>12</v>
      </c>
      <c r="F5" s="315"/>
      <c r="G5" s="316"/>
      <c r="H5" s="328" t="s">
        <v>17</v>
      </c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9"/>
    </row>
    <row r="6" spans="1:20" s="19" customFormat="1" ht="39.75" customHeight="1" thickBot="1">
      <c r="A6" s="313"/>
      <c r="B6" s="326"/>
      <c r="C6" s="327"/>
      <c r="D6" s="323"/>
      <c r="E6" s="317"/>
      <c r="F6" s="318"/>
      <c r="G6" s="319"/>
      <c r="H6" s="314" t="s">
        <v>0</v>
      </c>
      <c r="I6" s="314"/>
      <c r="J6" s="314"/>
      <c r="K6" s="314"/>
      <c r="L6" s="320" t="s">
        <v>1</v>
      </c>
      <c r="M6" s="314"/>
      <c r="N6" s="321"/>
      <c r="O6" s="314" t="s">
        <v>88</v>
      </c>
      <c r="P6" s="314"/>
      <c r="Q6" s="314"/>
      <c r="R6" s="320" t="s">
        <v>194</v>
      </c>
      <c r="S6" s="314"/>
      <c r="T6" s="321"/>
    </row>
    <row r="7" spans="1:20" s="19" customFormat="1" ht="72" customHeight="1" thickBot="1">
      <c r="A7" s="313"/>
      <c r="B7" s="22" t="s">
        <v>11</v>
      </c>
      <c r="C7" s="23" t="s">
        <v>6</v>
      </c>
      <c r="D7" s="323"/>
      <c r="E7" s="54" t="s">
        <v>20</v>
      </c>
      <c r="F7" s="55" t="s">
        <v>14</v>
      </c>
      <c r="G7" s="56" t="s">
        <v>4</v>
      </c>
      <c r="H7" s="57" t="s">
        <v>15</v>
      </c>
      <c r="I7" s="58" t="s">
        <v>13</v>
      </c>
      <c r="J7" s="59" t="s">
        <v>14</v>
      </c>
      <c r="K7" s="60" t="s">
        <v>21</v>
      </c>
      <c r="L7" s="61" t="s">
        <v>15</v>
      </c>
      <c r="M7" s="55" t="s">
        <v>14</v>
      </c>
      <c r="N7" s="62" t="s">
        <v>4</v>
      </c>
      <c r="O7" s="61" t="s">
        <v>15</v>
      </c>
      <c r="P7" s="55" t="s">
        <v>14</v>
      </c>
      <c r="Q7" s="56" t="s">
        <v>4</v>
      </c>
      <c r="R7" s="54" t="s">
        <v>15</v>
      </c>
      <c r="S7" s="55" t="s">
        <v>14</v>
      </c>
      <c r="T7" s="62" t="s">
        <v>4</v>
      </c>
    </row>
    <row r="8" spans="1:20" s="308" customFormat="1" ht="21" customHeight="1" thickBot="1">
      <c r="A8" s="63">
        <v>1</v>
      </c>
      <c r="B8" s="64" t="s">
        <v>7</v>
      </c>
      <c r="C8" s="65">
        <v>3</v>
      </c>
      <c r="D8" s="66">
        <v>4</v>
      </c>
      <c r="E8" s="67" t="s">
        <v>19</v>
      </c>
      <c r="F8" s="68" t="s">
        <v>18</v>
      </c>
      <c r="G8" s="69">
        <v>7</v>
      </c>
      <c r="H8" s="70">
        <v>8</v>
      </c>
      <c r="I8" s="71">
        <v>9</v>
      </c>
      <c r="J8" s="72">
        <v>10</v>
      </c>
      <c r="K8" s="73">
        <v>11</v>
      </c>
      <c r="L8" s="71">
        <v>12</v>
      </c>
      <c r="M8" s="72">
        <v>13</v>
      </c>
      <c r="N8" s="73">
        <v>14</v>
      </c>
      <c r="O8" s="71">
        <v>15</v>
      </c>
      <c r="P8" s="72">
        <v>16</v>
      </c>
      <c r="Q8" s="69">
        <v>17</v>
      </c>
      <c r="R8" s="70">
        <v>18</v>
      </c>
      <c r="S8" s="72">
        <v>19</v>
      </c>
      <c r="T8" s="73">
        <v>20</v>
      </c>
    </row>
    <row r="9" spans="1:20" s="19" customFormat="1" ht="42" customHeight="1" thickBot="1">
      <c r="A9" s="74"/>
      <c r="B9" s="75"/>
      <c r="C9" s="76"/>
      <c r="D9" s="77" t="s">
        <v>3</v>
      </c>
      <c r="E9" s="78">
        <f>SUM(I9+L9+O9+R9)</f>
        <v>14447005.850980004</v>
      </c>
      <c r="F9" s="79">
        <f>SUM(J9+M9+P9+S9)</f>
        <v>13961858.506280005</v>
      </c>
      <c r="G9" s="80">
        <f>F9/E9</f>
        <v>0.9664188310225479</v>
      </c>
      <c r="H9" s="81">
        <f>SUM(H11:H108)</f>
        <v>11581826.14</v>
      </c>
      <c r="I9" s="82">
        <f>SUM(I11:I108)</f>
        <v>11212952.933080005</v>
      </c>
      <c r="J9" s="79">
        <f>SUM(J11:J108)</f>
        <v>11165029.682710003</v>
      </c>
      <c r="K9" s="83">
        <f>J9/I9</f>
        <v>0.9957260811976995</v>
      </c>
      <c r="L9" s="81">
        <f>SUM(L11:L108)</f>
        <v>2575821.1035600007</v>
      </c>
      <c r="M9" s="79">
        <f>SUM(M11:M108)</f>
        <v>2304543.0531800007</v>
      </c>
      <c r="N9" s="83">
        <f>SUM(M9/L9)</f>
        <v>0.8946828838365091</v>
      </c>
      <c r="O9" s="81">
        <f>SUM(O11:O108)</f>
        <v>163149.52811</v>
      </c>
      <c r="P9" s="79">
        <f>SUM(P11:P108)</f>
        <v>159586.42616000003</v>
      </c>
      <c r="Q9" s="83">
        <f>SUM(P9/O9)</f>
        <v>0.9781605132955233</v>
      </c>
      <c r="R9" s="81">
        <f>SUM(R11:R108)</f>
        <v>495082.28623</v>
      </c>
      <c r="S9" s="79">
        <f>SUM(S11:S108)</f>
        <v>332699.34423000005</v>
      </c>
      <c r="T9" s="83">
        <f>SUM(S9/R9)</f>
        <v>0.6720081761831369</v>
      </c>
    </row>
    <row r="10" spans="1:20" s="19" customFormat="1" ht="45" customHeight="1" thickBot="1">
      <c r="A10" s="84"/>
      <c r="B10" s="85"/>
      <c r="C10" s="86" t="s">
        <v>40</v>
      </c>
      <c r="D10" s="87" t="s">
        <v>28</v>
      </c>
      <c r="E10" s="88"/>
      <c r="F10" s="89"/>
      <c r="G10" s="90"/>
      <c r="H10" s="91"/>
      <c r="I10" s="92"/>
      <c r="J10" s="89"/>
      <c r="K10" s="93"/>
      <c r="L10" s="91"/>
      <c r="M10" s="94"/>
      <c r="N10" s="93"/>
      <c r="O10" s="95"/>
      <c r="P10" s="94"/>
      <c r="Q10" s="93"/>
      <c r="R10" s="95"/>
      <c r="S10" s="94"/>
      <c r="T10" s="93"/>
    </row>
    <row r="11" spans="1:20" s="19" customFormat="1" ht="105">
      <c r="A11" s="96">
        <v>1</v>
      </c>
      <c r="B11" s="97" t="s">
        <v>54</v>
      </c>
      <c r="C11" s="98" t="s">
        <v>145</v>
      </c>
      <c r="D11" s="99" t="s">
        <v>77</v>
      </c>
      <c r="E11" s="10">
        <f>SUM(I11,L11,O11,R11)</f>
        <v>185444.1</v>
      </c>
      <c r="F11" s="11">
        <f>SUM(J11,M11,P11,S11)</f>
        <v>185440.58000000002</v>
      </c>
      <c r="G11" s="100">
        <f aca="true" t="shared" si="0" ref="G11:G77">F11/E11</f>
        <v>0.9999810185387403</v>
      </c>
      <c r="H11" s="101">
        <v>30444.1</v>
      </c>
      <c r="I11" s="11">
        <v>30444.1</v>
      </c>
      <c r="J11" s="11">
        <v>30443.52212</v>
      </c>
      <c r="K11" s="102">
        <f aca="true" t="shared" si="1" ref="K11:K77">J11/I11</f>
        <v>0.9999810183253899</v>
      </c>
      <c r="L11" s="103">
        <v>155000</v>
      </c>
      <c r="M11" s="104">
        <v>154997.05788</v>
      </c>
      <c r="N11" s="102">
        <f aca="true" t="shared" si="2" ref="N11:N77">SUM(M11/L11)</f>
        <v>0.9999810185806453</v>
      </c>
      <c r="O11" s="103"/>
      <c r="P11" s="11"/>
      <c r="Q11" s="105"/>
      <c r="R11" s="103"/>
      <c r="S11" s="11"/>
      <c r="T11" s="102"/>
    </row>
    <row r="12" spans="1:20" s="19" customFormat="1" ht="90">
      <c r="A12" s="6">
        <v>2</v>
      </c>
      <c r="B12" s="106" t="s">
        <v>86</v>
      </c>
      <c r="C12" s="107" t="s">
        <v>147</v>
      </c>
      <c r="D12" s="108" t="s">
        <v>146</v>
      </c>
      <c r="E12" s="10">
        <f aca="true" t="shared" si="3" ref="E12:E75">SUM(I12,L12,O12,R12)</f>
        <v>81677.54000000001</v>
      </c>
      <c r="F12" s="11">
        <f aca="true" t="shared" si="4" ref="F12:F75">SUM(J12,M12,P12,S12)</f>
        <v>81346.08393</v>
      </c>
      <c r="G12" s="12">
        <f t="shared" si="0"/>
        <v>0.9959418945526516</v>
      </c>
      <c r="H12" s="109">
        <v>56357.5</v>
      </c>
      <c r="I12" s="11">
        <v>56357.5</v>
      </c>
      <c r="J12" s="11">
        <v>56357.4997</v>
      </c>
      <c r="K12" s="16">
        <f t="shared" si="1"/>
        <v>0.9999999946768399</v>
      </c>
      <c r="L12" s="17">
        <v>25320.04</v>
      </c>
      <c r="M12" s="20">
        <v>24988.58423</v>
      </c>
      <c r="N12" s="16">
        <f t="shared" si="2"/>
        <v>0.986909350459162</v>
      </c>
      <c r="O12" s="17"/>
      <c r="P12" s="18"/>
      <c r="Q12" s="16"/>
      <c r="R12" s="17"/>
      <c r="S12" s="18"/>
      <c r="T12" s="16"/>
    </row>
    <row r="13" spans="1:20" s="19" customFormat="1" ht="135">
      <c r="A13" s="6">
        <v>3</v>
      </c>
      <c r="B13" s="106" t="s">
        <v>54</v>
      </c>
      <c r="C13" s="107" t="s">
        <v>148</v>
      </c>
      <c r="D13" s="108" t="s">
        <v>149</v>
      </c>
      <c r="E13" s="10">
        <f t="shared" si="3"/>
        <v>29500</v>
      </c>
      <c r="F13" s="11">
        <f t="shared" si="4"/>
        <v>6000</v>
      </c>
      <c r="G13" s="12">
        <f t="shared" si="0"/>
        <v>0.2033898305084746</v>
      </c>
      <c r="H13" s="109">
        <v>17700</v>
      </c>
      <c r="I13" s="11">
        <v>17700</v>
      </c>
      <c r="J13" s="11">
        <v>3600</v>
      </c>
      <c r="K13" s="16">
        <f t="shared" si="1"/>
        <v>0.2033898305084746</v>
      </c>
      <c r="L13" s="17">
        <v>11800</v>
      </c>
      <c r="M13" s="20">
        <v>2400</v>
      </c>
      <c r="N13" s="16">
        <f t="shared" si="2"/>
        <v>0.2033898305084746</v>
      </c>
      <c r="O13" s="17"/>
      <c r="P13" s="18"/>
      <c r="Q13" s="16"/>
      <c r="R13" s="17"/>
      <c r="S13" s="18"/>
      <c r="T13" s="16"/>
    </row>
    <row r="14" spans="1:20" s="19" customFormat="1" ht="60">
      <c r="A14" s="6">
        <v>4</v>
      </c>
      <c r="B14" s="106" t="s">
        <v>54</v>
      </c>
      <c r="C14" s="107" t="s">
        <v>151</v>
      </c>
      <c r="D14" s="108" t="s">
        <v>150</v>
      </c>
      <c r="E14" s="10">
        <f t="shared" si="3"/>
        <v>14179.8</v>
      </c>
      <c r="F14" s="11">
        <f t="shared" si="4"/>
        <v>14179.8</v>
      </c>
      <c r="G14" s="12">
        <f t="shared" si="0"/>
        <v>1</v>
      </c>
      <c r="H14" s="17">
        <v>9784</v>
      </c>
      <c r="I14" s="20">
        <v>9784</v>
      </c>
      <c r="J14" s="18">
        <v>9784</v>
      </c>
      <c r="K14" s="16">
        <f t="shared" si="1"/>
        <v>1</v>
      </c>
      <c r="L14" s="17">
        <v>4395.8</v>
      </c>
      <c r="M14" s="18">
        <v>4395.8</v>
      </c>
      <c r="N14" s="16">
        <f t="shared" si="2"/>
        <v>1</v>
      </c>
      <c r="O14" s="17"/>
      <c r="P14" s="18"/>
      <c r="Q14" s="16"/>
      <c r="R14" s="17"/>
      <c r="S14" s="18"/>
      <c r="T14" s="16"/>
    </row>
    <row r="15" spans="1:20" s="19" customFormat="1" ht="254.25" customHeight="1">
      <c r="A15" s="6">
        <v>5</v>
      </c>
      <c r="B15" s="106" t="s">
        <v>86</v>
      </c>
      <c r="C15" s="107" t="s">
        <v>153</v>
      </c>
      <c r="D15" s="108" t="s">
        <v>152</v>
      </c>
      <c r="E15" s="10">
        <f t="shared" si="3"/>
        <v>3011.6</v>
      </c>
      <c r="F15" s="11">
        <f t="shared" si="4"/>
        <v>3011.6</v>
      </c>
      <c r="G15" s="12">
        <f t="shared" si="0"/>
        <v>1</v>
      </c>
      <c r="H15" s="109">
        <v>3011.6</v>
      </c>
      <c r="I15" s="20">
        <v>3011.6</v>
      </c>
      <c r="J15" s="18">
        <v>3011.6</v>
      </c>
      <c r="K15" s="16">
        <f t="shared" si="1"/>
        <v>1</v>
      </c>
      <c r="L15" s="17"/>
      <c r="M15" s="18"/>
      <c r="N15" s="16"/>
      <c r="O15" s="17"/>
      <c r="P15" s="18"/>
      <c r="Q15" s="16"/>
      <c r="R15" s="17"/>
      <c r="S15" s="18"/>
      <c r="T15" s="16"/>
    </row>
    <row r="16" spans="1:20" s="19" customFormat="1" ht="90">
      <c r="A16" s="6">
        <v>6</v>
      </c>
      <c r="B16" s="106" t="s">
        <v>54</v>
      </c>
      <c r="C16" s="107" t="s">
        <v>155</v>
      </c>
      <c r="D16" s="108" t="s">
        <v>154</v>
      </c>
      <c r="E16" s="10">
        <f t="shared" si="3"/>
        <v>86565.63</v>
      </c>
      <c r="F16" s="11">
        <f t="shared" si="4"/>
        <v>86502.21250000001</v>
      </c>
      <c r="G16" s="12">
        <f t="shared" si="0"/>
        <v>0.9992674055511408</v>
      </c>
      <c r="H16" s="109">
        <v>83103</v>
      </c>
      <c r="I16" s="11">
        <v>83103</v>
      </c>
      <c r="J16" s="11">
        <v>83084.70192</v>
      </c>
      <c r="K16" s="16">
        <f t="shared" si="1"/>
        <v>0.9997798144471319</v>
      </c>
      <c r="L16" s="17">
        <v>3462.63</v>
      </c>
      <c r="M16" s="20">
        <v>3417.51058</v>
      </c>
      <c r="N16" s="16">
        <f t="shared" si="2"/>
        <v>0.9869696098052636</v>
      </c>
      <c r="O16" s="17"/>
      <c r="P16" s="18"/>
      <c r="Q16" s="16"/>
      <c r="R16" s="17"/>
      <c r="S16" s="18"/>
      <c r="T16" s="16"/>
    </row>
    <row r="17" spans="1:20" s="19" customFormat="1" ht="90">
      <c r="A17" s="6">
        <v>7</v>
      </c>
      <c r="B17" s="106" t="s">
        <v>86</v>
      </c>
      <c r="C17" s="107" t="s">
        <v>157</v>
      </c>
      <c r="D17" s="108" t="s">
        <v>156</v>
      </c>
      <c r="E17" s="10">
        <f t="shared" si="3"/>
        <v>1749</v>
      </c>
      <c r="F17" s="11">
        <f t="shared" si="4"/>
        <v>1749</v>
      </c>
      <c r="G17" s="12">
        <f t="shared" si="0"/>
        <v>1</v>
      </c>
      <c r="H17" s="17">
        <v>1749</v>
      </c>
      <c r="I17" s="20">
        <v>1749</v>
      </c>
      <c r="J17" s="18">
        <v>1749</v>
      </c>
      <c r="K17" s="16">
        <f t="shared" si="1"/>
        <v>1</v>
      </c>
      <c r="L17" s="17"/>
      <c r="M17" s="18"/>
      <c r="N17" s="16"/>
      <c r="O17" s="17"/>
      <c r="P17" s="18"/>
      <c r="Q17" s="16"/>
      <c r="R17" s="17"/>
      <c r="S17" s="18"/>
      <c r="T17" s="16"/>
    </row>
    <row r="18" spans="1:20" s="19" customFormat="1" ht="34.5" customHeight="1">
      <c r="A18" s="6">
        <v>8</v>
      </c>
      <c r="B18" s="106" t="s">
        <v>54</v>
      </c>
      <c r="C18" s="107" t="s">
        <v>159</v>
      </c>
      <c r="D18" s="108" t="s">
        <v>158</v>
      </c>
      <c r="E18" s="10">
        <f t="shared" si="3"/>
        <v>43887.97</v>
      </c>
      <c r="F18" s="11">
        <f t="shared" si="4"/>
        <v>43675.81694</v>
      </c>
      <c r="G18" s="12">
        <f t="shared" si="0"/>
        <v>0.9951660316027375</v>
      </c>
      <c r="H18" s="109">
        <v>30282.7</v>
      </c>
      <c r="I18" s="11">
        <v>30282.7</v>
      </c>
      <c r="J18" s="11">
        <v>30136.31368</v>
      </c>
      <c r="K18" s="16">
        <f t="shared" si="1"/>
        <v>0.9951660083149785</v>
      </c>
      <c r="L18" s="17">
        <v>13605.27</v>
      </c>
      <c r="M18" s="20">
        <v>13539.50326</v>
      </c>
      <c r="N18" s="16">
        <f t="shared" si="2"/>
        <v>0.9951660834367858</v>
      </c>
      <c r="O18" s="17"/>
      <c r="P18" s="18"/>
      <c r="Q18" s="16"/>
      <c r="R18" s="17"/>
      <c r="S18" s="18"/>
      <c r="T18" s="16"/>
    </row>
    <row r="19" spans="1:20" s="19" customFormat="1" ht="150">
      <c r="A19" s="6">
        <v>9</v>
      </c>
      <c r="B19" s="106" t="s">
        <v>161</v>
      </c>
      <c r="C19" s="107" t="s">
        <v>162</v>
      </c>
      <c r="D19" s="108" t="s">
        <v>160</v>
      </c>
      <c r="E19" s="10">
        <f t="shared" si="3"/>
        <v>170448.8</v>
      </c>
      <c r="F19" s="11">
        <f t="shared" si="4"/>
        <v>170448.8</v>
      </c>
      <c r="G19" s="12">
        <f t="shared" si="0"/>
        <v>1</v>
      </c>
      <c r="H19" s="109">
        <v>170448.8</v>
      </c>
      <c r="I19" s="11">
        <v>170448.8</v>
      </c>
      <c r="J19" s="11">
        <v>170448.8</v>
      </c>
      <c r="K19" s="16">
        <f t="shared" si="1"/>
        <v>1</v>
      </c>
      <c r="L19" s="17"/>
      <c r="M19" s="18"/>
      <c r="N19" s="16"/>
      <c r="O19" s="17"/>
      <c r="P19" s="18"/>
      <c r="Q19" s="16"/>
      <c r="R19" s="17"/>
      <c r="S19" s="18"/>
      <c r="T19" s="16"/>
    </row>
    <row r="20" spans="1:20" s="19" customFormat="1" ht="45">
      <c r="A20" s="6">
        <v>10</v>
      </c>
      <c r="B20" s="106" t="s">
        <v>161</v>
      </c>
      <c r="C20" s="107" t="s">
        <v>164</v>
      </c>
      <c r="D20" s="108" t="s">
        <v>163</v>
      </c>
      <c r="E20" s="10">
        <f t="shared" si="3"/>
        <v>90379.6</v>
      </c>
      <c r="F20" s="11">
        <f t="shared" si="4"/>
        <v>90379.48214</v>
      </c>
      <c r="G20" s="12">
        <f t="shared" si="0"/>
        <v>0.99999869594466</v>
      </c>
      <c r="H20" s="109">
        <v>90379.6</v>
      </c>
      <c r="I20" s="11">
        <v>90379.6</v>
      </c>
      <c r="J20" s="11">
        <v>90379.48214</v>
      </c>
      <c r="K20" s="16">
        <f t="shared" si="1"/>
        <v>0.99999869594466</v>
      </c>
      <c r="L20" s="17"/>
      <c r="M20" s="18"/>
      <c r="N20" s="16"/>
      <c r="O20" s="17"/>
      <c r="P20" s="18"/>
      <c r="Q20" s="16"/>
      <c r="R20" s="17"/>
      <c r="S20" s="18"/>
      <c r="T20" s="16"/>
    </row>
    <row r="21" spans="1:20" s="19" customFormat="1" ht="75">
      <c r="A21" s="6">
        <v>11</v>
      </c>
      <c r="B21" s="106" t="s">
        <v>86</v>
      </c>
      <c r="C21" s="107" t="s">
        <v>166</v>
      </c>
      <c r="D21" s="108" t="s">
        <v>165</v>
      </c>
      <c r="E21" s="10">
        <f t="shared" si="3"/>
        <v>7411.8</v>
      </c>
      <c r="F21" s="11">
        <f t="shared" si="4"/>
        <v>7271.56449</v>
      </c>
      <c r="G21" s="12">
        <f t="shared" si="0"/>
        <v>0.981079426050352</v>
      </c>
      <c r="H21" s="109">
        <v>7411.8</v>
      </c>
      <c r="I21" s="11">
        <v>7411.8</v>
      </c>
      <c r="J21" s="11">
        <v>7271.56449</v>
      </c>
      <c r="K21" s="16">
        <f t="shared" si="1"/>
        <v>0.981079426050352</v>
      </c>
      <c r="L21" s="17"/>
      <c r="M21" s="18"/>
      <c r="N21" s="16"/>
      <c r="O21" s="17"/>
      <c r="P21" s="18"/>
      <c r="Q21" s="16"/>
      <c r="R21" s="17"/>
      <c r="S21" s="18"/>
      <c r="T21" s="16"/>
    </row>
    <row r="22" spans="1:20" s="19" customFormat="1" ht="165">
      <c r="A22" s="6">
        <v>12</v>
      </c>
      <c r="B22" s="106" t="s">
        <v>54</v>
      </c>
      <c r="C22" s="107" t="s">
        <v>205</v>
      </c>
      <c r="D22" s="108" t="s">
        <v>206</v>
      </c>
      <c r="E22" s="10">
        <f t="shared" si="3"/>
        <v>263917.7</v>
      </c>
      <c r="F22" s="11">
        <f t="shared" si="4"/>
        <v>258748.16714</v>
      </c>
      <c r="G22" s="12">
        <f t="shared" si="0"/>
        <v>0.9804123298285791</v>
      </c>
      <c r="H22" s="110">
        <v>263917.7</v>
      </c>
      <c r="I22" s="20">
        <v>263917.7</v>
      </c>
      <c r="J22" s="11">
        <v>258748.16714</v>
      </c>
      <c r="K22" s="16">
        <f t="shared" si="1"/>
        <v>0.9804123298285791</v>
      </c>
      <c r="L22" s="17"/>
      <c r="M22" s="18"/>
      <c r="N22" s="16"/>
      <c r="O22" s="17"/>
      <c r="P22" s="18"/>
      <c r="Q22" s="16"/>
      <c r="R22" s="17"/>
      <c r="S22" s="18"/>
      <c r="T22" s="16"/>
    </row>
    <row r="23" spans="1:20" s="19" customFormat="1" ht="45">
      <c r="A23" s="6">
        <v>13</v>
      </c>
      <c r="B23" s="106" t="s">
        <v>54</v>
      </c>
      <c r="C23" s="107" t="s">
        <v>168</v>
      </c>
      <c r="D23" s="108" t="s">
        <v>167</v>
      </c>
      <c r="E23" s="10">
        <f t="shared" si="3"/>
        <v>93577.8</v>
      </c>
      <c r="F23" s="11">
        <f t="shared" si="4"/>
        <v>92113.40727</v>
      </c>
      <c r="G23" s="12">
        <f t="shared" si="0"/>
        <v>0.9843510669197181</v>
      </c>
      <c r="H23" s="109">
        <v>93577.8</v>
      </c>
      <c r="I23" s="11">
        <v>93577.8</v>
      </c>
      <c r="J23" s="11">
        <v>92113.40727</v>
      </c>
      <c r="K23" s="16">
        <f t="shared" si="1"/>
        <v>0.9843510669197181</v>
      </c>
      <c r="L23" s="17"/>
      <c r="M23" s="18"/>
      <c r="N23" s="16"/>
      <c r="O23" s="17"/>
      <c r="P23" s="18"/>
      <c r="Q23" s="16"/>
      <c r="R23" s="17"/>
      <c r="S23" s="18"/>
      <c r="T23" s="16"/>
    </row>
    <row r="24" spans="1:20" s="19" customFormat="1" ht="90.75" thickBot="1">
      <c r="A24" s="21">
        <v>14</v>
      </c>
      <c r="B24" s="111" t="s">
        <v>86</v>
      </c>
      <c r="C24" s="112" t="s">
        <v>170</v>
      </c>
      <c r="D24" s="113" t="s">
        <v>169</v>
      </c>
      <c r="E24" s="10">
        <f t="shared" si="3"/>
        <v>85890</v>
      </c>
      <c r="F24" s="11">
        <f t="shared" si="4"/>
        <v>85890</v>
      </c>
      <c r="G24" s="27">
        <f t="shared" si="0"/>
        <v>1</v>
      </c>
      <c r="H24" s="114">
        <v>85890</v>
      </c>
      <c r="I24" s="26">
        <v>85890</v>
      </c>
      <c r="J24" s="26">
        <v>85890</v>
      </c>
      <c r="K24" s="31">
        <f>J24/I24</f>
        <v>1</v>
      </c>
      <c r="L24" s="28"/>
      <c r="M24" s="30"/>
      <c r="N24" s="31"/>
      <c r="O24" s="28"/>
      <c r="P24" s="30"/>
      <c r="Q24" s="31"/>
      <c r="R24" s="28"/>
      <c r="S24" s="30"/>
      <c r="T24" s="31"/>
    </row>
    <row r="25" spans="1:20" s="19" customFormat="1" ht="45.75" customHeight="1" thickBot="1">
      <c r="A25" s="115"/>
      <c r="B25" s="116"/>
      <c r="C25" s="86" t="s">
        <v>45</v>
      </c>
      <c r="D25" s="87" t="s">
        <v>46</v>
      </c>
      <c r="E25" s="10"/>
      <c r="F25" s="11"/>
      <c r="G25" s="90"/>
      <c r="H25" s="117"/>
      <c r="I25" s="118"/>
      <c r="J25" s="119"/>
      <c r="K25" s="93"/>
      <c r="L25" s="117"/>
      <c r="M25" s="119"/>
      <c r="N25" s="93"/>
      <c r="O25" s="117"/>
      <c r="P25" s="119"/>
      <c r="Q25" s="93"/>
      <c r="R25" s="117"/>
      <c r="S25" s="119"/>
      <c r="T25" s="93"/>
    </row>
    <row r="26" spans="1:20" s="19" customFormat="1" ht="107.25" customHeight="1">
      <c r="A26" s="96">
        <v>15</v>
      </c>
      <c r="B26" s="120" t="s">
        <v>123</v>
      </c>
      <c r="C26" s="121" t="s">
        <v>125</v>
      </c>
      <c r="D26" s="122" t="s">
        <v>126</v>
      </c>
      <c r="E26" s="10">
        <f t="shared" si="3"/>
        <v>464965.73</v>
      </c>
      <c r="F26" s="11">
        <f t="shared" si="4"/>
        <v>464965.73</v>
      </c>
      <c r="G26" s="100">
        <f t="shared" si="0"/>
        <v>1</v>
      </c>
      <c r="H26" s="123">
        <v>320826.2</v>
      </c>
      <c r="I26" s="124">
        <v>320826.2</v>
      </c>
      <c r="J26" s="125">
        <v>320826.2</v>
      </c>
      <c r="K26" s="102">
        <f>J26/I26</f>
        <v>1</v>
      </c>
      <c r="L26" s="123">
        <v>144139.53</v>
      </c>
      <c r="M26" s="125">
        <v>144139.53</v>
      </c>
      <c r="N26" s="102">
        <f t="shared" si="2"/>
        <v>1</v>
      </c>
      <c r="O26" s="123"/>
      <c r="P26" s="125"/>
      <c r="Q26" s="102"/>
      <c r="R26" s="103"/>
      <c r="S26" s="11"/>
      <c r="T26" s="102"/>
    </row>
    <row r="27" spans="1:20" s="19" customFormat="1" ht="105.75" customHeight="1">
      <c r="A27" s="6">
        <v>16</v>
      </c>
      <c r="B27" s="126" t="s">
        <v>123</v>
      </c>
      <c r="C27" s="127" t="s">
        <v>124</v>
      </c>
      <c r="D27" s="128" t="s">
        <v>122</v>
      </c>
      <c r="E27" s="10">
        <f t="shared" si="3"/>
        <v>77529.06</v>
      </c>
      <c r="F27" s="11">
        <f t="shared" si="4"/>
        <v>77529.06</v>
      </c>
      <c r="G27" s="12">
        <f t="shared" si="0"/>
        <v>1</v>
      </c>
      <c r="H27" s="129">
        <v>74427.9</v>
      </c>
      <c r="I27" s="130">
        <v>74427.9</v>
      </c>
      <c r="J27" s="131">
        <v>74427.9</v>
      </c>
      <c r="K27" s="16">
        <f>J27/I27</f>
        <v>1</v>
      </c>
      <c r="L27" s="129">
        <v>3101.16</v>
      </c>
      <c r="M27" s="131">
        <v>3101.16</v>
      </c>
      <c r="N27" s="16">
        <f t="shared" si="2"/>
        <v>1</v>
      </c>
      <c r="O27" s="129"/>
      <c r="P27" s="131"/>
      <c r="Q27" s="16"/>
      <c r="R27" s="17"/>
      <c r="S27" s="18"/>
      <c r="T27" s="16"/>
    </row>
    <row r="28" spans="1:20" s="19" customFormat="1" ht="75">
      <c r="A28" s="6">
        <v>17</v>
      </c>
      <c r="B28" s="132" t="s">
        <v>47</v>
      </c>
      <c r="C28" s="133" t="s">
        <v>116</v>
      </c>
      <c r="D28" s="134" t="s">
        <v>73</v>
      </c>
      <c r="E28" s="10">
        <f t="shared" si="3"/>
        <v>9015.057</v>
      </c>
      <c r="F28" s="11">
        <f t="shared" si="4"/>
        <v>8991.4102</v>
      </c>
      <c r="G28" s="12">
        <f t="shared" si="0"/>
        <v>0.9973769661134699</v>
      </c>
      <c r="H28" s="135">
        <v>4476.9</v>
      </c>
      <c r="I28" s="136">
        <v>4476.89</v>
      </c>
      <c r="J28" s="137">
        <v>4465.12517</v>
      </c>
      <c r="K28" s="16">
        <f t="shared" si="1"/>
        <v>0.9973720975945355</v>
      </c>
      <c r="L28" s="135">
        <v>2011.361</v>
      </c>
      <c r="M28" s="138">
        <v>2006.07086</v>
      </c>
      <c r="N28" s="16">
        <f t="shared" si="2"/>
        <v>0.9973698704509036</v>
      </c>
      <c r="O28" s="17">
        <v>2526.806</v>
      </c>
      <c r="P28" s="139">
        <v>2520.21417</v>
      </c>
      <c r="Q28" s="16">
        <f>SUM(P28/O28)</f>
        <v>0.9973912401664394</v>
      </c>
      <c r="R28" s="17"/>
      <c r="S28" s="18"/>
      <c r="T28" s="16"/>
    </row>
    <row r="29" spans="1:20" s="19" customFormat="1" ht="60.75" customHeight="1">
      <c r="A29" s="6">
        <v>18</v>
      </c>
      <c r="B29" s="140" t="s">
        <v>47</v>
      </c>
      <c r="C29" s="141" t="s">
        <v>120</v>
      </c>
      <c r="D29" s="134" t="s">
        <v>72</v>
      </c>
      <c r="E29" s="10">
        <f t="shared" si="3"/>
        <v>501715.7</v>
      </c>
      <c r="F29" s="11">
        <f t="shared" si="4"/>
        <v>501715.7</v>
      </c>
      <c r="G29" s="12">
        <f t="shared" si="0"/>
        <v>1</v>
      </c>
      <c r="H29" s="142">
        <v>314278.2</v>
      </c>
      <c r="I29" s="143">
        <v>314278.2</v>
      </c>
      <c r="J29" s="144">
        <v>314278.2</v>
      </c>
      <c r="K29" s="16">
        <f t="shared" si="1"/>
        <v>1</v>
      </c>
      <c r="L29" s="142">
        <v>141197.5</v>
      </c>
      <c r="M29" s="144">
        <v>141197.5</v>
      </c>
      <c r="N29" s="16">
        <f t="shared" si="2"/>
        <v>1</v>
      </c>
      <c r="O29" s="145">
        <v>46240</v>
      </c>
      <c r="P29" s="146">
        <v>46240</v>
      </c>
      <c r="Q29" s="16">
        <f>SUM(P29/O29)</f>
        <v>1</v>
      </c>
      <c r="R29" s="147"/>
      <c r="S29" s="148"/>
      <c r="T29" s="16"/>
    </row>
    <row r="30" spans="1:20" s="19" customFormat="1" ht="60.75" customHeight="1">
      <c r="A30" s="6">
        <v>19</v>
      </c>
      <c r="B30" s="140" t="s">
        <v>47</v>
      </c>
      <c r="C30" s="141" t="s">
        <v>121</v>
      </c>
      <c r="D30" s="134" t="s">
        <v>72</v>
      </c>
      <c r="E30" s="10">
        <f t="shared" si="3"/>
        <v>16318.85</v>
      </c>
      <c r="F30" s="11">
        <f t="shared" si="4"/>
        <v>16318.85</v>
      </c>
      <c r="G30" s="12">
        <f t="shared" si="0"/>
        <v>1</v>
      </c>
      <c r="H30" s="149">
        <v>15666.1</v>
      </c>
      <c r="I30" s="136">
        <v>15666.1</v>
      </c>
      <c r="J30" s="137">
        <v>15666.1</v>
      </c>
      <c r="K30" s="16">
        <f t="shared" si="1"/>
        <v>1</v>
      </c>
      <c r="L30" s="17">
        <v>652.75</v>
      </c>
      <c r="M30" s="139">
        <v>652.75</v>
      </c>
      <c r="N30" s="16">
        <f t="shared" si="2"/>
        <v>1</v>
      </c>
      <c r="O30" s="149"/>
      <c r="P30" s="139"/>
      <c r="Q30" s="16"/>
      <c r="R30" s="150"/>
      <c r="S30" s="151"/>
      <c r="T30" s="16"/>
    </row>
    <row r="31" spans="1:20" s="19" customFormat="1" ht="100.5" customHeight="1" thickBot="1">
      <c r="A31" s="21">
        <v>20</v>
      </c>
      <c r="B31" s="152" t="s">
        <v>47</v>
      </c>
      <c r="C31" s="153" t="s">
        <v>218</v>
      </c>
      <c r="D31" s="154" t="s">
        <v>219</v>
      </c>
      <c r="E31" s="25">
        <f t="shared" si="3"/>
        <v>140273.76</v>
      </c>
      <c r="F31" s="26">
        <f t="shared" si="4"/>
        <v>112141.34</v>
      </c>
      <c r="G31" s="27">
        <v>0.7994463112701904</v>
      </c>
      <c r="H31" s="155">
        <v>138338.8</v>
      </c>
      <c r="I31" s="156">
        <v>134509.64</v>
      </c>
      <c r="J31" s="157">
        <v>107655.69</v>
      </c>
      <c r="K31" s="31">
        <f t="shared" si="1"/>
        <v>0.8003566881897832</v>
      </c>
      <c r="L31" s="28">
        <v>5764.12</v>
      </c>
      <c r="M31" s="158">
        <v>4485.65</v>
      </c>
      <c r="N31" s="31">
        <f t="shared" si="2"/>
        <v>0.7782020499226248</v>
      </c>
      <c r="O31" s="155"/>
      <c r="P31" s="158"/>
      <c r="Q31" s="31"/>
      <c r="R31" s="159"/>
      <c r="S31" s="160"/>
      <c r="T31" s="31"/>
    </row>
    <row r="32" spans="1:20" s="19" customFormat="1" ht="47.25" customHeight="1" thickBot="1">
      <c r="A32" s="115"/>
      <c r="B32" s="116"/>
      <c r="C32" s="86" t="s">
        <v>41</v>
      </c>
      <c r="D32" s="161" t="s">
        <v>29</v>
      </c>
      <c r="E32" s="162"/>
      <c r="F32" s="119"/>
      <c r="G32" s="90"/>
      <c r="H32" s="117"/>
      <c r="I32" s="118"/>
      <c r="J32" s="119"/>
      <c r="K32" s="93"/>
      <c r="L32" s="117"/>
      <c r="M32" s="119"/>
      <c r="N32" s="93"/>
      <c r="O32" s="95"/>
      <c r="P32" s="94"/>
      <c r="Q32" s="93"/>
      <c r="R32" s="95"/>
      <c r="S32" s="94"/>
      <c r="T32" s="93"/>
    </row>
    <row r="33" spans="1:20" s="19" customFormat="1" ht="79.5" customHeight="1">
      <c r="A33" s="96">
        <v>21</v>
      </c>
      <c r="B33" s="97" t="s">
        <v>30</v>
      </c>
      <c r="C33" s="163" t="s">
        <v>172</v>
      </c>
      <c r="D33" s="164" t="s">
        <v>173</v>
      </c>
      <c r="E33" s="10">
        <f t="shared" si="3"/>
        <v>826714.3049999999</v>
      </c>
      <c r="F33" s="11">
        <f t="shared" si="4"/>
        <v>826656.792</v>
      </c>
      <c r="G33" s="100">
        <f t="shared" si="0"/>
        <v>0.9999304318315867</v>
      </c>
      <c r="H33" s="103">
        <v>570521.2</v>
      </c>
      <c r="I33" s="104">
        <v>570393.186</v>
      </c>
      <c r="J33" s="11">
        <v>570393.186</v>
      </c>
      <c r="K33" s="102">
        <f t="shared" si="1"/>
        <v>1</v>
      </c>
      <c r="L33" s="103">
        <v>256321.119</v>
      </c>
      <c r="M33" s="11">
        <v>256263.606</v>
      </c>
      <c r="N33" s="102">
        <f t="shared" si="2"/>
        <v>0.999775621297908</v>
      </c>
      <c r="O33" s="103"/>
      <c r="P33" s="11"/>
      <c r="Q33" s="102"/>
      <c r="R33" s="103"/>
      <c r="S33" s="11"/>
      <c r="T33" s="102"/>
    </row>
    <row r="34" spans="1:20" s="19" customFormat="1" ht="80.25" customHeight="1">
      <c r="A34" s="6">
        <v>22</v>
      </c>
      <c r="B34" s="106" t="s">
        <v>23</v>
      </c>
      <c r="C34" s="165" t="s">
        <v>189</v>
      </c>
      <c r="D34" s="166" t="s">
        <v>188</v>
      </c>
      <c r="E34" s="10">
        <f t="shared" si="3"/>
        <v>22578.3</v>
      </c>
      <c r="F34" s="11">
        <f t="shared" si="4"/>
        <v>22578.3</v>
      </c>
      <c r="G34" s="12">
        <f t="shared" si="0"/>
        <v>1</v>
      </c>
      <c r="H34" s="17">
        <v>22578.3</v>
      </c>
      <c r="I34" s="20">
        <v>22578.3</v>
      </c>
      <c r="J34" s="18">
        <v>22578.3</v>
      </c>
      <c r="K34" s="16">
        <f t="shared" si="1"/>
        <v>1</v>
      </c>
      <c r="L34" s="17"/>
      <c r="M34" s="18"/>
      <c r="N34" s="16"/>
      <c r="O34" s="17"/>
      <c r="P34" s="18"/>
      <c r="Q34" s="16"/>
      <c r="R34" s="17"/>
      <c r="S34" s="18"/>
      <c r="T34" s="16"/>
    </row>
    <row r="35" spans="1:20" s="19" customFormat="1" ht="95.25" customHeight="1" thickBot="1">
      <c r="A35" s="21">
        <v>23</v>
      </c>
      <c r="B35" s="111" t="s">
        <v>30</v>
      </c>
      <c r="C35" s="167" t="s">
        <v>191</v>
      </c>
      <c r="D35" s="113" t="s">
        <v>190</v>
      </c>
      <c r="E35" s="25">
        <f t="shared" si="3"/>
        <v>77237.5</v>
      </c>
      <c r="F35" s="26">
        <f t="shared" si="4"/>
        <v>77237.5</v>
      </c>
      <c r="G35" s="27">
        <f t="shared" si="0"/>
        <v>1</v>
      </c>
      <c r="H35" s="28">
        <v>53293.9</v>
      </c>
      <c r="I35" s="29">
        <v>53293.9</v>
      </c>
      <c r="J35" s="30">
        <v>53293.9</v>
      </c>
      <c r="K35" s="31">
        <f t="shared" si="1"/>
        <v>1</v>
      </c>
      <c r="L35" s="28">
        <v>23943.6</v>
      </c>
      <c r="M35" s="30">
        <v>23943.6</v>
      </c>
      <c r="N35" s="31">
        <f t="shared" si="2"/>
        <v>1</v>
      </c>
      <c r="O35" s="28"/>
      <c r="P35" s="30"/>
      <c r="Q35" s="31"/>
      <c r="R35" s="28"/>
      <c r="S35" s="30"/>
      <c r="T35" s="31"/>
    </row>
    <row r="36" spans="1:20" s="19" customFormat="1" ht="50.25" customHeight="1" thickBot="1">
      <c r="A36" s="115"/>
      <c r="B36" s="116"/>
      <c r="C36" s="86" t="s">
        <v>42</v>
      </c>
      <c r="D36" s="168" t="s">
        <v>31</v>
      </c>
      <c r="E36" s="162"/>
      <c r="F36" s="119"/>
      <c r="G36" s="90"/>
      <c r="H36" s="169"/>
      <c r="I36" s="170"/>
      <c r="J36" s="171"/>
      <c r="K36" s="93"/>
      <c r="L36" s="169"/>
      <c r="M36" s="171"/>
      <c r="N36" s="93"/>
      <c r="O36" s="169"/>
      <c r="P36" s="171"/>
      <c r="Q36" s="93"/>
      <c r="R36" s="117"/>
      <c r="S36" s="119"/>
      <c r="T36" s="93"/>
    </row>
    <row r="37" spans="1:20" s="19" customFormat="1" ht="63" customHeight="1">
      <c r="A37" s="96">
        <v>24</v>
      </c>
      <c r="B37" s="97" t="s">
        <v>23</v>
      </c>
      <c r="C37" s="98" t="s">
        <v>87</v>
      </c>
      <c r="D37" s="164" t="s">
        <v>80</v>
      </c>
      <c r="E37" s="10">
        <f t="shared" si="3"/>
        <v>8736.284</v>
      </c>
      <c r="F37" s="11">
        <f t="shared" si="4"/>
        <v>8736.284</v>
      </c>
      <c r="G37" s="100">
        <f t="shared" si="0"/>
        <v>1</v>
      </c>
      <c r="H37" s="172">
        <v>5405.4</v>
      </c>
      <c r="I37" s="173">
        <v>5405.4</v>
      </c>
      <c r="J37" s="174">
        <v>5405.4</v>
      </c>
      <c r="K37" s="102">
        <f t="shared" si="1"/>
        <v>1</v>
      </c>
      <c r="L37" s="172">
        <v>2560.8</v>
      </c>
      <c r="M37" s="174">
        <v>2560.8</v>
      </c>
      <c r="N37" s="102">
        <f t="shared" si="2"/>
        <v>1</v>
      </c>
      <c r="O37" s="172">
        <v>770.084</v>
      </c>
      <c r="P37" s="174">
        <v>770.084</v>
      </c>
      <c r="Q37" s="102">
        <f>SUM(P37/O37)</f>
        <v>1</v>
      </c>
      <c r="R37" s="175"/>
      <c r="S37" s="176"/>
      <c r="T37" s="102"/>
    </row>
    <row r="38" spans="1:20" s="309" customFormat="1" ht="60" customHeight="1">
      <c r="A38" s="6">
        <v>25</v>
      </c>
      <c r="B38" s="106" t="s">
        <v>75</v>
      </c>
      <c r="C38" s="165" t="s">
        <v>74</v>
      </c>
      <c r="D38" s="108" t="s">
        <v>76</v>
      </c>
      <c r="E38" s="10">
        <f t="shared" si="3"/>
        <v>1053.6</v>
      </c>
      <c r="F38" s="11">
        <f t="shared" si="4"/>
        <v>1053.6</v>
      </c>
      <c r="G38" s="12">
        <f t="shared" si="0"/>
        <v>1</v>
      </c>
      <c r="H38" s="177">
        <v>727</v>
      </c>
      <c r="I38" s="136">
        <v>727</v>
      </c>
      <c r="J38" s="137">
        <v>727</v>
      </c>
      <c r="K38" s="16">
        <f t="shared" si="1"/>
        <v>1</v>
      </c>
      <c r="L38" s="177">
        <v>326.6</v>
      </c>
      <c r="M38" s="137">
        <v>326.6</v>
      </c>
      <c r="N38" s="16">
        <f t="shared" si="2"/>
        <v>1</v>
      </c>
      <c r="O38" s="149"/>
      <c r="P38" s="139"/>
      <c r="Q38" s="16"/>
      <c r="R38" s="150"/>
      <c r="S38" s="151"/>
      <c r="T38" s="16"/>
    </row>
    <row r="39" spans="1:20" s="309" customFormat="1" ht="64.5" customHeight="1" thickBot="1">
      <c r="A39" s="21">
        <v>26</v>
      </c>
      <c r="B39" s="111" t="s">
        <v>23</v>
      </c>
      <c r="C39" s="167" t="s">
        <v>178</v>
      </c>
      <c r="D39" s="113" t="s">
        <v>177</v>
      </c>
      <c r="E39" s="25">
        <f t="shared" si="3"/>
        <v>25569.616</v>
      </c>
      <c r="F39" s="26">
        <f t="shared" si="4"/>
        <v>25498.4</v>
      </c>
      <c r="G39" s="27">
        <f t="shared" si="0"/>
        <v>0.9972148193387026</v>
      </c>
      <c r="H39" s="178">
        <v>17752.4</v>
      </c>
      <c r="I39" s="179">
        <v>17593.9</v>
      </c>
      <c r="J39" s="180">
        <v>17593.9</v>
      </c>
      <c r="K39" s="31">
        <f t="shared" si="1"/>
        <v>1</v>
      </c>
      <c r="L39" s="178">
        <v>7975.716</v>
      </c>
      <c r="M39" s="180">
        <v>7904.5</v>
      </c>
      <c r="N39" s="31">
        <f t="shared" si="2"/>
        <v>0.9910708957039092</v>
      </c>
      <c r="O39" s="178">
        <v>0</v>
      </c>
      <c r="P39" s="180">
        <v>0</v>
      </c>
      <c r="Q39" s="31"/>
      <c r="R39" s="181"/>
      <c r="S39" s="182"/>
      <c r="T39" s="31"/>
    </row>
    <row r="40" spans="1:20" s="19" customFormat="1" ht="74.25" customHeight="1" thickBot="1">
      <c r="A40" s="183"/>
      <c r="B40" s="116"/>
      <c r="C40" s="86" t="s">
        <v>43</v>
      </c>
      <c r="D40" s="168" t="s">
        <v>36</v>
      </c>
      <c r="E40" s="162"/>
      <c r="F40" s="119"/>
      <c r="G40" s="90"/>
      <c r="H40" s="117"/>
      <c r="I40" s="118"/>
      <c r="J40" s="119"/>
      <c r="K40" s="93"/>
      <c r="L40" s="117"/>
      <c r="M40" s="119"/>
      <c r="N40" s="93"/>
      <c r="O40" s="117"/>
      <c r="P40" s="119"/>
      <c r="Q40" s="93"/>
      <c r="R40" s="117"/>
      <c r="S40" s="119"/>
      <c r="T40" s="93"/>
    </row>
    <row r="41" spans="1:20" s="19" customFormat="1" ht="104.25" customHeight="1">
      <c r="A41" s="96">
        <v>27</v>
      </c>
      <c r="B41" s="97" t="s">
        <v>30</v>
      </c>
      <c r="C41" s="98" t="s">
        <v>90</v>
      </c>
      <c r="D41" s="184" t="s">
        <v>91</v>
      </c>
      <c r="E41" s="10">
        <f t="shared" si="3"/>
        <v>413195.92000000004</v>
      </c>
      <c r="F41" s="11">
        <f t="shared" si="4"/>
        <v>292211.808</v>
      </c>
      <c r="G41" s="100">
        <f t="shared" si="0"/>
        <v>0.7071991611146595</v>
      </c>
      <c r="H41" s="185">
        <v>29295.8</v>
      </c>
      <c r="I41" s="186">
        <v>29241.72</v>
      </c>
      <c r="J41" s="187">
        <v>29226.49</v>
      </c>
      <c r="K41" s="102">
        <f t="shared" si="1"/>
        <v>0.9994791688040239</v>
      </c>
      <c r="L41" s="185">
        <v>90000</v>
      </c>
      <c r="M41" s="187">
        <v>89787.07</v>
      </c>
      <c r="N41" s="102">
        <f t="shared" si="2"/>
        <v>0.9976341111111112</v>
      </c>
      <c r="O41" s="103">
        <v>25341.7</v>
      </c>
      <c r="P41" s="11">
        <v>24677.89</v>
      </c>
      <c r="Q41" s="102">
        <f>SUM(P41/O41)</f>
        <v>0.973805624721309</v>
      </c>
      <c r="R41" s="103">
        <v>268612.5</v>
      </c>
      <c r="S41" s="11">
        <v>148520.358</v>
      </c>
      <c r="T41" s="102">
        <f>SUM(S41/R41)</f>
        <v>0.5529167778863605</v>
      </c>
    </row>
    <row r="42" spans="1:20" s="19" customFormat="1" ht="45">
      <c r="A42" s="6">
        <v>28</v>
      </c>
      <c r="B42" s="106" t="s">
        <v>44</v>
      </c>
      <c r="C42" s="107" t="s">
        <v>92</v>
      </c>
      <c r="D42" s="188" t="s">
        <v>93</v>
      </c>
      <c r="E42" s="10">
        <f t="shared" si="3"/>
        <v>589002.1680000001</v>
      </c>
      <c r="F42" s="11">
        <f t="shared" si="4"/>
        <v>580239.61</v>
      </c>
      <c r="G42" s="12">
        <f t="shared" si="0"/>
        <v>0.9851230462703491</v>
      </c>
      <c r="H42" s="189">
        <v>426613.66</v>
      </c>
      <c r="I42" s="190">
        <v>406167.738</v>
      </c>
      <c r="J42" s="191">
        <v>406167.74</v>
      </c>
      <c r="K42" s="16">
        <f t="shared" si="1"/>
        <v>1.000000004924074</v>
      </c>
      <c r="L42" s="189">
        <v>176739.95</v>
      </c>
      <c r="M42" s="191">
        <v>168269.47</v>
      </c>
      <c r="N42" s="16">
        <f t="shared" si="2"/>
        <v>0.9520737671364057</v>
      </c>
      <c r="O42" s="17">
        <v>6094.48</v>
      </c>
      <c r="P42" s="18">
        <v>5802.4</v>
      </c>
      <c r="Q42" s="16">
        <f>SUM(P42/O42)</f>
        <v>0.9520746642863707</v>
      </c>
      <c r="R42" s="192"/>
      <c r="S42" s="193"/>
      <c r="T42" s="16"/>
    </row>
    <row r="43" spans="1:20" s="19" customFormat="1" ht="120">
      <c r="A43" s="6">
        <v>29</v>
      </c>
      <c r="B43" s="106" t="s">
        <v>94</v>
      </c>
      <c r="C43" s="107" t="s">
        <v>220</v>
      </c>
      <c r="D43" s="188" t="s">
        <v>95</v>
      </c>
      <c r="E43" s="10">
        <f t="shared" si="3"/>
        <v>188249.358</v>
      </c>
      <c r="F43" s="11">
        <f t="shared" si="4"/>
        <v>188249.358</v>
      </c>
      <c r="G43" s="12">
        <f t="shared" si="0"/>
        <v>1</v>
      </c>
      <c r="H43" s="189">
        <v>61067.1</v>
      </c>
      <c r="I43" s="190">
        <v>61067.1</v>
      </c>
      <c r="J43" s="191">
        <v>61067.1</v>
      </c>
      <c r="K43" s="16">
        <f t="shared" si="1"/>
        <v>1</v>
      </c>
      <c r="L43" s="189">
        <v>2544.5</v>
      </c>
      <c r="M43" s="191">
        <v>2544.5</v>
      </c>
      <c r="N43" s="16">
        <f t="shared" si="2"/>
        <v>1</v>
      </c>
      <c r="O43" s="17">
        <v>0</v>
      </c>
      <c r="P43" s="18">
        <v>0</v>
      </c>
      <c r="Q43" s="16">
        <v>0</v>
      </c>
      <c r="R43" s="192">
        <v>124637.758</v>
      </c>
      <c r="S43" s="193">
        <v>124637.758</v>
      </c>
      <c r="T43" s="16">
        <f>SUM(S43/R43)</f>
        <v>1</v>
      </c>
    </row>
    <row r="44" spans="1:20" s="19" customFormat="1" ht="299.25" customHeight="1">
      <c r="A44" s="6">
        <v>30</v>
      </c>
      <c r="B44" s="106" t="s">
        <v>221</v>
      </c>
      <c r="C44" s="107" t="s">
        <v>222</v>
      </c>
      <c r="D44" s="188" t="s">
        <v>225</v>
      </c>
      <c r="E44" s="10">
        <f t="shared" si="3"/>
        <v>305895.2</v>
      </c>
      <c r="F44" s="11">
        <f t="shared" si="4"/>
        <v>305895.2</v>
      </c>
      <c r="G44" s="12">
        <f t="shared" si="0"/>
        <v>1</v>
      </c>
      <c r="H44" s="189">
        <v>293659.4</v>
      </c>
      <c r="I44" s="190">
        <v>293659.4</v>
      </c>
      <c r="J44" s="191">
        <v>293659.4</v>
      </c>
      <c r="K44" s="16">
        <f t="shared" si="1"/>
        <v>1</v>
      </c>
      <c r="L44" s="189">
        <v>2750.68</v>
      </c>
      <c r="M44" s="191">
        <v>2750.68</v>
      </c>
      <c r="N44" s="16">
        <f t="shared" si="2"/>
        <v>1</v>
      </c>
      <c r="O44" s="17">
        <v>9485.12</v>
      </c>
      <c r="P44" s="18">
        <v>9485.12</v>
      </c>
      <c r="Q44" s="16">
        <v>0</v>
      </c>
      <c r="R44" s="192">
        <v>0</v>
      </c>
      <c r="S44" s="193">
        <v>0</v>
      </c>
      <c r="T44" s="16">
        <v>0</v>
      </c>
    </row>
    <row r="45" spans="1:20" s="19" customFormat="1" ht="60.75" thickBot="1">
      <c r="A45" s="21">
        <v>31</v>
      </c>
      <c r="B45" s="111" t="s">
        <v>176</v>
      </c>
      <c r="C45" s="112" t="s">
        <v>175</v>
      </c>
      <c r="D45" s="113" t="s">
        <v>174</v>
      </c>
      <c r="E45" s="10">
        <f t="shared" si="3"/>
        <v>25219.905</v>
      </c>
      <c r="F45" s="11">
        <f t="shared" si="4"/>
        <v>25218.102</v>
      </c>
      <c r="G45" s="27">
        <f t="shared" si="0"/>
        <v>0.9999285088504497</v>
      </c>
      <c r="H45" s="28">
        <v>13050</v>
      </c>
      <c r="I45" s="29">
        <v>13049.753</v>
      </c>
      <c r="J45" s="30">
        <v>13048.939</v>
      </c>
      <c r="K45" s="31">
        <f t="shared" si="1"/>
        <v>0.9999376233404571</v>
      </c>
      <c r="L45" s="28">
        <v>12170.152</v>
      </c>
      <c r="M45" s="30">
        <v>12169.163</v>
      </c>
      <c r="N45" s="31">
        <f t="shared" si="2"/>
        <v>0.9999187356082324</v>
      </c>
      <c r="O45" s="28"/>
      <c r="P45" s="30"/>
      <c r="Q45" s="31"/>
      <c r="R45" s="28"/>
      <c r="S45" s="30"/>
      <c r="T45" s="31"/>
    </row>
    <row r="46" spans="1:20" s="19" customFormat="1" ht="47.25" customHeight="1" thickBot="1">
      <c r="A46" s="183"/>
      <c r="B46" s="116"/>
      <c r="C46" s="194" t="s">
        <v>179</v>
      </c>
      <c r="D46" s="168" t="s">
        <v>180</v>
      </c>
      <c r="E46" s="10"/>
      <c r="F46" s="11"/>
      <c r="G46" s="90"/>
      <c r="H46" s="195"/>
      <c r="I46" s="196"/>
      <c r="J46" s="197"/>
      <c r="K46" s="31"/>
      <c r="L46" s="195"/>
      <c r="M46" s="197"/>
      <c r="N46" s="93"/>
      <c r="O46" s="117"/>
      <c r="P46" s="119"/>
      <c r="Q46" s="93"/>
      <c r="R46" s="117"/>
      <c r="S46" s="119"/>
      <c r="T46" s="93"/>
    </row>
    <row r="47" spans="1:20" s="19" customFormat="1" ht="60" customHeight="1">
      <c r="A47" s="96">
        <v>32</v>
      </c>
      <c r="B47" s="97" t="s">
        <v>182</v>
      </c>
      <c r="C47" s="98" t="s">
        <v>181</v>
      </c>
      <c r="D47" s="184" t="s">
        <v>183</v>
      </c>
      <c r="E47" s="10">
        <f t="shared" si="3"/>
        <v>36886.8</v>
      </c>
      <c r="F47" s="11">
        <f t="shared" si="4"/>
        <v>36569.3</v>
      </c>
      <c r="G47" s="100">
        <f t="shared" si="0"/>
        <v>0.9913925848813125</v>
      </c>
      <c r="H47" s="103">
        <v>40774</v>
      </c>
      <c r="I47" s="186">
        <v>34740.8</v>
      </c>
      <c r="J47" s="187">
        <v>34740.8</v>
      </c>
      <c r="K47" s="31">
        <f t="shared" si="1"/>
        <v>1</v>
      </c>
      <c r="L47" s="103">
        <v>2146</v>
      </c>
      <c r="M47" s="187">
        <v>1828.5</v>
      </c>
      <c r="N47" s="102">
        <f t="shared" si="2"/>
        <v>0.8520503261882573</v>
      </c>
      <c r="O47" s="103"/>
      <c r="P47" s="11"/>
      <c r="Q47" s="102"/>
      <c r="R47" s="103"/>
      <c r="S47" s="11"/>
      <c r="T47" s="102"/>
    </row>
    <row r="48" spans="1:20" s="19" customFormat="1" ht="30" customHeight="1">
      <c r="A48" s="6">
        <v>33</v>
      </c>
      <c r="B48" s="106" t="s">
        <v>182</v>
      </c>
      <c r="C48" s="107" t="s">
        <v>185</v>
      </c>
      <c r="D48" s="188" t="s">
        <v>184</v>
      </c>
      <c r="E48" s="10">
        <f t="shared" si="3"/>
        <v>37362.185</v>
      </c>
      <c r="F48" s="11">
        <f t="shared" si="4"/>
        <v>37251.1</v>
      </c>
      <c r="G48" s="12">
        <f t="shared" si="0"/>
        <v>0.9970268066495576</v>
      </c>
      <c r="H48" s="17">
        <v>37500</v>
      </c>
      <c r="I48" s="190">
        <v>35388.5</v>
      </c>
      <c r="J48" s="191">
        <v>35388.5</v>
      </c>
      <c r="K48" s="16"/>
      <c r="L48" s="17">
        <v>1973.685</v>
      </c>
      <c r="M48" s="191">
        <v>1862.6</v>
      </c>
      <c r="N48" s="16">
        <f t="shared" si="2"/>
        <v>0.943716955846551</v>
      </c>
      <c r="O48" s="17"/>
      <c r="P48" s="18"/>
      <c r="Q48" s="16"/>
      <c r="R48" s="17"/>
      <c r="S48" s="18"/>
      <c r="T48" s="16"/>
    </row>
    <row r="49" spans="1:20" s="19" customFormat="1" ht="60.75" thickBot="1">
      <c r="A49" s="21">
        <v>34</v>
      </c>
      <c r="B49" s="111" t="s">
        <v>182</v>
      </c>
      <c r="C49" s="112" t="s">
        <v>187</v>
      </c>
      <c r="D49" s="198" t="s">
        <v>186</v>
      </c>
      <c r="E49" s="25">
        <f t="shared" si="3"/>
        <v>18630.71</v>
      </c>
      <c r="F49" s="26">
        <f t="shared" si="4"/>
        <v>18321.6</v>
      </c>
      <c r="G49" s="27">
        <f t="shared" si="0"/>
        <v>0.9834085764847394</v>
      </c>
      <c r="H49" s="28">
        <v>23279</v>
      </c>
      <c r="I49" s="29">
        <v>17405.5</v>
      </c>
      <c r="J49" s="30">
        <v>17405.5</v>
      </c>
      <c r="K49" s="31">
        <f t="shared" si="1"/>
        <v>1</v>
      </c>
      <c r="L49" s="28">
        <v>1225.21</v>
      </c>
      <c r="M49" s="30">
        <v>916.1</v>
      </c>
      <c r="N49" s="31">
        <f t="shared" si="2"/>
        <v>0.7477085560842631</v>
      </c>
      <c r="O49" s="28"/>
      <c r="P49" s="30"/>
      <c r="Q49" s="31"/>
      <c r="R49" s="28"/>
      <c r="S49" s="30"/>
      <c r="T49" s="31"/>
    </row>
    <row r="50" spans="1:20" s="19" customFormat="1" ht="62.25" customHeight="1" thickBot="1">
      <c r="A50" s="115"/>
      <c r="B50" s="116"/>
      <c r="C50" s="194" t="s">
        <v>70</v>
      </c>
      <c r="D50" s="168" t="s">
        <v>69</v>
      </c>
      <c r="E50" s="162"/>
      <c r="F50" s="119"/>
      <c r="G50" s="90"/>
      <c r="H50" s="117"/>
      <c r="I50" s="118"/>
      <c r="J50" s="119"/>
      <c r="K50" s="93"/>
      <c r="L50" s="117"/>
      <c r="M50" s="119"/>
      <c r="N50" s="93"/>
      <c r="O50" s="117"/>
      <c r="P50" s="119"/>
      <c r="Q50" s="93"/>
      <c r="R50" s="117"/>
      <c r="S50" s="119"/>
      <c r="T50" s="93"/>
    </row>
    <row r="51" spans="1:20" s="19" customFormat="1" ht="128.25" customHeight="1" thickBot="1">
      <c r="A51" s="199">
        <v>35</v>
      </c>
      <c r="B51" s="200" t="s">
        <v>24</v>
      </c>
      <c r="C51" s="201" t="s">
        <v>68</v>
      </c>
      <c r="D51" s="202" t="s">
        <v>67</v>
      </c>
      <c r="E51" s="25">
        <f t="shared" si="3"/>
        <v>3160</v>
      </c>
      <c r="F51" s="26">
        <f t="shared" si="4"/>
        <v>3160</v>
      </c>
      <c r="G51" s="203">
        <f>F51/E51</f>
        <v>1</v>
      </c>
      <c r="H51" s="204">
        <v>2180.4</v>
      </c>
      <c r="I51" s="205">
        <v>2180.4</v>
      </c>
      <c r="J51" s="26">
        <v>2180.4</v>
      </c>
      <c r="K51" s="206">
        <f t="shared" si="1"/>
        <v>1</v>
      </c>
      <c r="L51" s="207">
        <v>979.6</v>
      </c>
      <c r="M51" s="205">
        <v>979.6</v>
      </c>
      <c r="N51" s="206">
        <f t="shared" si="2"/>
        <v>1</v>
      </c>
      <c r="O51" s="204"/>
      <c r="P51" s="26"/>
      <c r="Q51" s="206"/>
      <c r="R51" s="204"/>
      <c r="S51" s="26"/>
      <c r="T51" s="206"/>
    </row>
    <row r="52" spans="1:20" s="19" customFormat="1" ht="57.75" thickBot="1">
      <c r="A52" s="84"/>
      <c r="B52" s="116"/>
      <c r="C52" s="208" t="s">
        <v>49</v>
      </c>
      <c r="D52" s="168" t="s">
        <v>48</v>
      </c>
      <c r="E52" s="162"/>
      <c r="F52" s="119"/>
      <c r="G52" s="90"/>
      <c r="H52" s="117"/>
      <c r="I52" s="196"/>
      <c r="J52" s="197"/>
      <c r="K52" s="93"/>
      <c r="L52" s="117"/>
      <c r="M52" s="197"/>
      <c r="N52" s="93"/>
      <c r="O52" s="117"/>
      <c r="P52" s="119"/>
      <c r="Q52" s="93"/>
      <c r="R52" s="117"/>
      <c r="S52" s="119"/>
      <c r="T52" s="93"/>
    </row>
    <row r="53" spans="1:20" s="19" customFormat="1" ht="60">
      <c r="A53" s="96">
        <v>36</v>
      </c>
      <c r="B53" s="97" t="s">
        <v>52</v>
      </c>
      <c r="C53" s="98" t="s">
        <v>128</v>
      </c>
      <c r="D53" s="164" t="s">
        <v>129</v>
      </c>
      <c r="E53" s="10">
        <f t="shared" si="3"/>
        <v>99028.98551</v>
      </c>
      <c r="F53" s="11">
        <f t="shared" si="4"/>
        <v>99028.98000000001</v>
      </c>
      <c r="G53" s="100">
        <f t="shared" si="0"/>
        <v>0.999999944359725</v>
      </c>
      <c r="H53" s="209">
        <v>68330</v>
      </c>
      <c r="I53" s="210">
        <v>68330</v>
      </c>
      <c r="J53" s="211">
        <v>68330</v>
      </c>
      <c r="K53" s="102">
        <f t="shared" si="1"/>
        <v>1</v>
      </c>
      <c r="L53" s="209">
        <v>30698.98551</v>
      </c>
      <c r="M53" s="211">
        <v>30698.980000000003</v>
      </c>
      <c r="N53" s="102">
        <f t="shared" si="2"/>
        <v>0.9999998205152416</v>
      </c>
      <c r="O53" s="209"/>
      <c r="P53" s="211"/>
      <c r="Q53" s="102"/>
      <c r="R53" s="212"/>
      <c r="S53" s="213"/>
      <c r="T53" s="102"/>
    </row>
    <row r="54" spans="1:20" s="19" customFormat="1" ht="75">
      <c r="A54" s="6">
        <v>37</v>
      </c>
      <c r="B54" s="106" t="s">
        <v>52</v>
      </c>
      <c r="C54" s="107" t="s">
        <v>84</v>
      </c>
      <c r="D54" s="166" t="s">
        <v>82</v>
      </c>
      <c r="E54" s="10">
        <f t="shared" si="3"/>
        <v>23703.221110000002</v>
      </c>
      <c r="F54" s="11">
        <f t="shared" si="4"/>
        <v>23703.22</v>
      </c>
      <c r="G54" s="12">
        <f t="shared" si="0"/>
        <v>0.9999999531709215</v>
      </c>
      <c r="H54" s="214">
        <v>14719.7</v>
      </c>
      <c r="I54" s="215">
        <v>14719.7</v>
      </c>
      <c r="J54" s="216">
        <v>14719.7</v>
      </c>
      <c r="K54" s="16">
        <f t="shared" si="1"/>
        <v>1</v>
      </c>
      <c r="L54" s="214">
        <v>6613.199</v>
      </c>
      <c r="M54" s="216">
        <v>6613.2</v>
      </c>
      <c r="N54" s="16">
        <f t="shared" si="2"/>
        <v>1.000000151212749</v>
      </c>
      <c r="O54" s="214">
        <v>2370.32211</v>
      </c>
      <c r="P54" s="216">
        <v>2370.32</v>
      </c>
      <c r="Q54" s="16">
        <f>SUM(P54/O54)</f>
        <v>0.9999991098256262</v>
      </c>
      <c r="R54" s="217"/>
      <c r="S54" s="218"/>
      <c r="T54" s="16"/>
    </row>
    <row r="55" spans="1:22" s="19" customFormat="1" ht="45.75" customHeight="1">
      <c r="A55" s="6">
        <v>38</v>
      </c>
      <c r="B55" s="106" t="s">
        <v>52</v>
      </c>
      <c r="C55" s="107" t="s">
        <v>83</v>
      </c>
      <c r="D55" s="166" t="s">
        <v>85</v>
      </c>
      <c r="E55" s="10">
        <f t="shared" si="3"/>
        <v>3634.058</v>
      </c>
      <c r="F55" s="11">
        <f t="shared" si="4"/>
        <v>3634.06</v>
      </c>
      <c r="G55" s="12">
        <f t="shared" si="0"/>
        <v>1.0000005503489486</v>
      </c>
      <c r="H55" s="214">
        <v>2507.5</v>
      </c>
      <c r="I55" s="215">
        <v>2507.5</v>
      </c>
      <c r="J55" s="216">
        <v>2507.5</v>
      </c>
      <c r="K55" s="16">
        <f t="shared" si="1"/>
        <v>1</v>
      </c>
      <c r="L55" s="214">
        <v>1126.558</v>
      </c>
      <c r="M55" s="216">
        <v>1126.56</v>
      </c>
      <c r="N55" s="16">
        <f t="shared" si="2"/>
        <v>1.000001775319158</v>
      </c>
      <c r="O55" s="214"/>
      <c r="P55" s="216"/>
      <c r="Q55" s="16"/>
      <c r="R55" s="219"/>
      <c r="S55" s="220"/>
      <c r="T55" s="16"/>
      <c r="V55" s="310"/>
    </row>
    <row r="56" spans="1:20" s="19" customFormat="1" ht="30.75" customHeight="1">
      <c r="A56" s="6">
        <v>39</v>
      </c>
      <c r="B56" s="106" t="s">
        <v>52</v>
      </c>
      <c r="C56" s="107" t="s">
        <v>53</v>
      </c>
      <c r="D56" s="166" t="s">
        <v>81</v>
      </c>
      <c r="E56" s="10">
        <f t="shared" si="3"/>
        <v>2640.87</v>
      </c>
      <c r="F56" s="11">
        <f t="shared" si="4"/>
        <v>2640.87</v>
      </c>
      <c r="G56" s="12">
        <f t="shared" si="0"/>
        <v>1</v>
      </c>
      <c r="H56" s="221">
        <v>1822.2</v>
      </c>
      <c r="I56" s="221">
        <v>1822.2</v>
      </c>
      <c r="J56" s="222">
        <v>1822.2</v>
      </c>
      <c r="K56" s="16">
        <f t="shared" si="1"/>
        <v>1</v>
      </c>
      <c r="L56" s="214">
        <v>818.67</v>
      </c>
      <c r="M56" s="214">
        <v>818.67</v>
      </c>
      <c r="N56" s="16">
        <f t="shared" si="2"/>
        <v>1</v>
      </c>
      <c r="O56" s="214"/>
      <c r="P56" s="216"/>
      <c r="Q56" s="16"/>
      <c r="R56" s="217"/>
      <c r="S56" s="218"/>
      <c r="T56" s="16"/>
    </row>
    <row r="57" spans="1:20" s="19" customFormat="1" ht="30.75" customHeight="1">
      <c r="A57" s="6">
        <v>40</v>
      </c>
      <c r="B57" s="106" t="s">
        <v>52</v>
      </c>
      <c r="C57" s="107" t="s">
        <v>127</v>
      </c>
      <c r="D57" s="166" t="s">
        <v>81</v>
      </c>
      <c r="E57" s="10">
        <f t="shared" si="3"/>
        <v>191142.04</v>
      </c>
      <c r="F57" s="11">
        <f t="shared" si="4"/>
        <v>191142.04</v>
      </c>
      <c r="G57" s="12">
        <f t="shared" si="0"/>
        <v>1</v>
      </c>
      <c r="H57" s="223">
        <v>136939.3</v>
      </c>
      <c r="I57" s="224">
        <v>136939.3</v>
      </c>
      <c r="J57" s="225">
        <v>136939.3</v>
      </c>
      <c r="K57" s="16">
        <f t="shared" si="1"/>
        <v>1</v>
      </c>
      <c r="L57" s="223">
        <v>49979.89</v>
      </c>
      <c r="M57" s="225">
        <v>49979.89</v>
      </c>
      <c r="N57" s="16">
        <f t="shared" si="2"/>
        <v>1</v>
      </c>
      <c r="O57" s="223">
        <v>4222.85</v>
      </c>
      <c r="P57" s="225">
        <v>4222.85</v>
      </c>
      <c r="Q57" s="16">
        <f>SUM(P57/O57)</f>
        <v>1</v>
      </c>
      <c r="R57" s="192"/>
      <c r="S57" s="193"/>
      <c r="T57" s="16"/>
    </row>
    <row r="58" spans="1:20" s="19" customFormat="1" ht="46.5" customHeight="1">
      <c r="A58" s="6">
        <v>41</v>
      </c>
      <c r="B58" s="106" t="s">
        <v>52</v>
      </c>
      <c r="C58" s="107" t="s">
        <v>202</v>
      </c>
      <c r="D58" s="166" t="s">
        <v>201</v>
      </c>
      <c r="E58" s="10">
        <f t="shared" si="3"/>
        <v>30000</v>
      </c>
      <c r="F58" s="11">
        <f t="shared" si="4"/>
        <v>30000</v>
      </c>
      <c r="G58" s="12">
        <f t="shared" si="0"/>
        <v>1</v>
      </c>
      <c r="H58" s="214">
        <v>30000</v>
      </c>
      <c r="I58" s="215">
        <v>30000</v>
      </c>
      <c r="J58" s="216">
        <v>30000</v>
      </c>
      <c r="K58" s="16">
        <f t="shared" si="1"/>
        <v>1</v>
      </c>
      <c r="L58" s="214"/>
      <c r="M58" s="216"/>
      <c r="N58" s="16"/>
      <c r="O58" s="214"/>
      <c r="P58" s="216"/>
      <c r="Q58" s="16"/>
      <c r="R58" s="217"/>
      <c r="S58" s="218"/>
      <c r="T58" s="16"/>
    </row>
    <row r="59" spans="1:20" s="19" customFormat="1" ht="30.75" customHeight="1">
      <c r="A59" s="6">
        <v>42</v>
      </c>
      <c r="B59" s="106" t="s">
        <v>52</v>
      </c>
      <c r="C59" s="107" t="s">
        <v>204</v>
      </c>
      <c r="D59" s="166" t="s">
        <v>203</v>
      </c>
      <c r="E59" s="10">
        <f t="shared" si="3"/>
        <v>13680</v>
      </c>
      <c r="F59" s="11">
        <f t="shared" si="4"/>
        <v>13680</v>
      </c>
      <c r="G59" s="12">
        <f t="shared" si="0"/>
        <v>1</v>
      </c>
      <c r="H59" s="214">
        <v>13680</v>
      </c>
      <c r="I59" s="215">
        <v>13680</v>
      </c>
      <c r="J59" s="216">
        <v>13680</v>
      </c>
      <c r="K59" s="16">
        <f t="shared" si="1"/>
        <v>1</v>
      </c>
      <c r="L59" s="214">
        <v>0</v>
      </c>
      <c r="M59" s="216">
        <v>0</v>
      </c>
      <c r="N59" s="16"/>
      <c r="O59" s="214">
        <v>0</v>
      </c>
      <c r="P59" s="216">
        <v>0</v>
      </c>
      <c r="Q59" s="16"/>
      <c r="R59" s="226"/>
      <c r="S59" s="227"/>
      <c r="T59" s="16"/>
    </row>
    <row r="60" spans="1:20" s="19" customFormat="1" ht="30.75" customHeight="1" thickBot="1">
      <c r="A60" s="21">
        <v>43</v>
      </c>
      <c r="B60" s="111" t="s">
        <v>215</v>
      </c>
      <c r="C60" s="112" t="s">
        <v>216</v>
      </c>
      <c r="D60" s="228" t="s">
        <v>217</v>
      </c>
      <c r="E60" s="25">
        <f t="shared" si="3"/>
        <v>20972.899999999998</v>
      </c>
      <c r="F60" s="26">
        <f t="shared" si="4"/>
        <v>20731.12</v>
      </c>
      <c r="G60" s="27">
        <f t="shared" si="0"/>
        <v>0.9884717897858666</v>
      </c>
      <c r="H60" s="229">
        <v>14610</v>
      </c>
      <c r="I60" s="230">
        <v>12925.74</v>
      </c>
      <c r="J60" s="231">
        <v>12925.74</v>
      </c>
      <c r="K60" s="31">
        <v>0.8847186858316222</v>
      </c>
      <c r="L60" s="229">
        <v>5807.22</v>
      </c>
      <c r="M60" s="231">
        <v>5807.22</v>
      </c>
      <c r="N60" s="31"/>
      <c r="O60" s="229">
        <v>2239.94</v>
      </c>
      <c r="P60" s="231">
        <v>1998.16</v>
      </c>
      <c r="Q60" s="31"/>
      <c r="R60" s="232">
        <v>0</v>
      </c>
      <c r="S60" s="233">
        <v>0</v>
      </c>
      <c r="T60" s="31"/>
    </row>
    <row r="61" spans="1:20" s="19" customFormat="1" ht="44.25" customHeight="1" thickBot="1">
      <c r="A61" s="115"/>
      <c r="B61" s="116"/>
      <c r="C61" s="208">
        <v>13</v>
      </c>
      <c r="D61" s="161" t="s">
        <v>32</v>
      </c>
      <c r="E61" s="162"/>
      <c r="F61" s="119"/>
      <c r="G61" s="90"/>
      <c r="H61" s="117"/>
      <c r="I61" s="118"/>
      <c r="J61" s="119"/>
      <c r="K61" s="93"/>
      <c r="L61" s="117"/>
      <c r="M61" s="119"/>
      <c r="N61" s="93"/>
      <c r="O61" s="117"/>
      <c r="P61" s="119"/>
      <c r="Q61" s="93"/>
      <c r="R61" s="117"/>
      <c r="S61" s="119"/>
      <c r="T61" s="93"/>
    </row>
    <row r="62" spans="1:20" s="19" customFormat="1" ht="44.25" customHeight="1">
      <c r="A62" s="96">
        <v>44</v>
      </c>
      <c r="B62" s="97" t="s">
        <v>137</v>
      </c>
      <c r="C62" s="98" t="s">
        <v>136</v>
      </c>
      <c r="D62" s="99" t="s">
        <v>138</v>
      </c>
      <c r="E62" s="10">
        <f t="shared" si="3"/>
        <v>98115.42533</v>
      </c>
      <c r="F62" s="11">
        <f t="shared" si="4"/>
        <v>98109.31457999999</v>
      </c>
      <c r="G62" s="100">
        <f t="shared" si="0"/>
        <v>0.9999377187635945</v>
      </c>
      <c r="H62" s="10">
        <v>94331.6</v>
      </c>
      <c r="I62" s="104">
        <v>94184.942</v>
      </c>
      <c r="J62" s="234">
        <v>94184.942</v>
      </c>
      <c r="K62" s="102">
        <f t="shared" si="1"/>
        <v>1</v>
      </c>
      <c r="L62" s="103">
        <v>3930.48333</v>
      </c>
      <c r="M62" s="11">
        <v>3924.37258</v>
      </c>
      <c r="N62" s="102">
        <f t="shared" si="2"/>
        <v>0.9984452929863972</v>
      </c>
      <c r="O62" s="103">
        <v>0</v>
      </c>
      <c r="P62" s="11">
        <v>0</v>
      </c>
      <c r="Q62" s="102"/>
      <c r="R62" s="235"/>
      <c r="S62" s="236"/>
      <c r="T62" s="102"/>
    </row>
    <row r="63" spans="1:20" s="311" customFormat="1" ht="75">
      <c r="A63" s="6">
        <v>45</v>
      </c>
      <c r="B63" s="106" t="s">
        <v>25</v>
      </c>
      <c r="C63" s="107" t="s">
        <v>134</v>
      </c>
      <c r="D63" s="108" t="s">
        <v>135</v>
      </c>
      <c r="E63" s="10">
        <f t="shared" si="3"/>
        <v>4514.0599999999995</v>
      </c>
      <c r="F63" s="11">
        <f t="shared" si="4"/>
        <v>4514.0599999999995</v>
      </c>
      <c r="G63" s="12">
        <f t="shared" si="0"/>
        <v>1</v>
      </c>
      <c r="H63" s="109">
        <v>3114.7</v>
      </c>
      <c r="I63" s="104">
        <v>3114.7</v>
      </c>
      <c r="J63" s="234">
        <v>3114.7</v>
      </c>
      <c r="K63" s="16">
        <f t="shared" si="1"/>
        <v>1</v>
      </c>
      <c r="L63" s="103">
        <v>1399.36</v>
      </c>
      <c r="M63" s="11">
        <v>1399.36</v>
      </c>
      <c r="N63" s="16">
        <f t="shared" si="2"/>
        <v>1</v>
      </c>
      <c r="O63" s="17">
        <v>0</v>
      </c>
      <c r="P63" s="18">
        <v>0</v>
      </c>
      <c r="Q63" s="16"/>
      <c r="R63" s="192"/>
      <c r="S63" s="193"/>
      <c r="T63" s="16"/>
    </row>
    <row r="64" spans="1:20" s="311" customFormat="1" ht="60">
      <c r="A64" s="6">
        <v>46</v>
      </c>
      <c r="B64" s="106" t="s">
        <v>25</v>
      </c>
      <c r="C64" s="107" t="s">
        <v>140</v>
      </c>
      <c r="D64" s="108" t="s">
        <v>139</v>
      </c>
      <c r="E64" s="10">
        <f t="shared" si="3"/>
        <v>48306.041670000006</v>
      </c>
      <c r="F64" s="11">
        <f t="shared" si="4"/>
        <v>48306.041670000006</v>
      </c>
      <c r="G64" s="12">
        <f t="shared" si="0"/>
        <v>1</v>
      </c>
      <c r="H64" s="109">
        <v>46373.8</v>
      </c>
      <c r="I64" s="20">
        <v>46373.8</v>
      </c>
      <c r="J64" s="237">
        <v>46373.8</v>
      </c>
      <c r="K64" s="16">
        <f t="shared" si="1"/>
        <v>1</v>
      </c>
      <c r="L64" s="17">
        <v>1932.24167</v>
      </c>
      <c r="M64" s="18">
        <v>1932.24167</v>
      </c>
      <c r="N64" s="16">
        <f t="shared" si="2"/>
        <v>1</v>
      </c>
      <c r="O64" s="17">
        <v>0</v>
      </c>
      <c r="P64" s="18">
        <v>0</v>
      </c>
      <c r="Q64" s="16"/>
      <c r="R64" s="192"/>
      <c r="S64" s="193"/>
      <c r="T64" s="16"/>
    </row>
    <row r="65" spans="1:20" s="311" customFormat="1" ht="63" customHeight="1">
      <c r="A65" s="6">
        <v>47</v>
      </c>
      <c r="B65" s="106" t="s">
        <v>137</v>
      </c>
      <c r="C65" s="107" t="s">
        <v>142</v>
      </c>
      <c r="D65" s="108" t="s">
        <v>141</v>
      </c>
      <c r="E65" s="10">
        <f t="shared" si="3"/>
        <v>18402.214</v>
      </c>
      <c r="F65" s="11">
        <f t="shared" si="4"/>
        <v>18402.213999999996</v>
      </c>
      <c r="G65" s="12">
        <f t="shared" si="0"/>
        <v>0.9999999999999998</v>
      </c>
      <c r="H65" s="109">
        <v>12627.8</v>
      </c>
      <c r="I65" s="20">
        <v>12627.79999</v>
      </c>
      <c r="J65" s="237">
        <v>12627.79999</v>
      </c>
      <c r="K65" s="16">
        <f t="shared" si="1"/>
        <v>1</v>
      </c>
      <c r="L65" s="17">
        <v>5673.40001</v>
      </c>
      <c r="M65" s="18">
        <v>5673.400009999999</v>
      </c>
      <c r="N65" s="16">
        <f t="shared" si="2"/>
        <v>0.9999999999999999</v>
      </c>
      <c r="O65" s="17">
        <v>101.014</v>
      </c>
      <c r="P65" s="18">
        <v>101.014</v>
      </c>
      <c r="Q65" s="16">
        <f>SUM(P65/O65)</f>
        <v>1</v>
      </c>
      <c r="R65" s="192"/>
      <c r="S65" s="193"/>
      <c r="T65" s="16"/>
    </row>
    <row r="66" spans="1:20" s="311" customFormat="1" ht="105.75" thickBot="1">
      <c r="A66" s="6">
        <v>48</v>
      </c>
      <c r="B66" s="106" t="s">
        <v>25</v>
      </c>
      <c r="C66" s="107" t="s">
        <v>144</v>
      </c>
      <c r="D66" s="238" t="s">
        <v>143</v>
      </c>
      <c r="E66" s="10">
        <f t="shared" si="3"/>
        <v>18379.19646</v>
      </c>
      <c r="F66" s="11">
        <f t="shared" si="4"/>
        <v>18379.19646</v>
      </c>
      <c r="G66" s="12">
        <f t="shared" si="0"/>
        <v>1</v>
      </c>
      <c r="H66" s="109">
        <v>10830</v>
      </c>
      <c r="I66" s="20">
        <v>10830</v>
      </c>
      <c r="J66" s="237">
        <v>10830</v>
      </c>
      <c r="K66" s="16">
        <f t="shared" si="1"/>
        <v>1</v>
      </c>
      <c r="L66" s="17">
        <v>7549.19646</v>
      </c>
      <c r="M66" s="18">
        <v>7549.19646</v>
      </c>
      <c r="N66" s="16">
        <f t="shared" si="2"/>
        <v>1</v>
      </c>
      <c r="O66" s="17">
        <v>0</v>
      </c>
      <c r="P66" s="18">
        <v>0</v>
      </c>
      <c r="Q66" s="16"/>
      <c r="R66" s="192"/>
      <c r="S66" s="193"/>
      <c r="T66" s="16"/>
    </row>
    <row r="67" spans="1:20" s="311" customFormat="1" ht="78.75" customHeight="1">
      <c r="A67" s="21">
        <v>49</v>
      </c>
      <c r="B67" s="239" t="s">
        <v>137</v>
      </c>
      <c r="C67" s="240" t="s">
        <v>207</v>
      </c>
      <c r="D67" s="241" t="s">
        <v>208</v>
      </c>
      <c r="E67" s="29">
        <f t="shared" si="3"/>
        <v>651722.19235</v>
      </c>
      <c r="F67" s="30">
        <f t="shared" si="4"/>
        <v>599781.86264</v>
      </c>
      <c r="G67" s="27">
        <f t="shared" si="0"/>
        <v>0.9203029598812463</v>
      </c>
      <c r="H67" s="114">
        <v>529459.14</v>
      </c>
      <c r="I67" s="29">
        <v>413849.70426</v>
      </c>
      <c r="J67" s="242">
        <v>413849.70426</v>
      </c>
      <c r="K67" s="31">
        <f t="shared" si="1"/>
        <v>1</v>
      </c>
      <c r="L67" s="28">
        <v>237872.48809</v>
      </c>
      <c r="M67" s="30">
        <v>185932.15837999998</v>
      </c>
      <c r="N67" s="31">
        <f t="shared" si="2"/>
        <v>0.7816463344413828</v>
      </c>
      <c r="O67" s="28">
        <v>0</v>
      </c>
      <c r="P67" s="30"/>
      <c r="Q67" s="31"/>
      <c r="R67" s="243"/>
      <c r="S67" s="244"/>
      <c r="T67" s="245"/>
    </row>
    <row r="68" spans="1:20" s="311" customFormat="1" ht="78.75" customHeight="1" thickBot="1">
      <c r="A68" s="152">
        <v>50</v>
      </c>
      <c r="B68" s="246" t="s">
        <v>137</v>
      </c>
      <c r="C68" s="246" t="s">
        <v>223</v>
      </c>
      <c r="D68" s="247" t="s">
        <v>224</v>
      </c>
      <c r="E68" s="29">
        <v>550281.01449</v>
      </c>
      <c r="F68" s="30">
        <v>550281.01449</v>
      </c>
      <c r="G68" s="27">
        <f t="shared" si="0"/>
        <v>1</v>
      </c>
      <c r="H68" s="114">
        <v>379693.9</v>
      </c>
      <c r="I68" s="29">
        <v>379693.9</v>
      </c>
      <c r="J68" s="242">
        <v>379693.9</v>
      </c>
      <c r="K68" s="31">
        <f t="shared" si="1"/>
        <v>1</v>
      </c>
      <c r="L68" s="28">
        <v>170587.11449</v>
      </c>
      <c r="M68" s="30">
        <v>170587.11449</v>
      </c>
      <c r="N68" s="31">
        <f t="shared" si="2"/>
        <v>1</v>
      </c>
      <c r="O68" s="28">
        <v>0</v>
      </c>
      <c r="P68" s="30"/>
      <c r="Q68" s="31">
        <v>0</v>
      </c>
      <c r="R68" s="243"/>
      <c r="S68" s="244"/>
      <c r="T68" s="245"/>
    </row>
    <row r="69" spans="1:20" s="19" customFormat="1" ht="59.25" customHeight="1" thickBot="1">
      <c r="A69" s="115"/>
      <c r="B69" s="116"/>
      <c r="C69" s="208">
        <v>15</v>
      </c>
      <c r="D69" s="161" t="s">
        <v>33</v>
      </c>
      <c r="E69" s="162"/>
      <c r="F69" s="119"/>
      <c r="G69" s="90"/>
      <c r="H69" s="117"/>
      <c r="I69" s="118"/>
      <c r="J69" s="119"/>
      <c r="K69" s="93"/>
      <c r="L69" s="117"/>
      <c r="M69" s="119"/>
      <c r="N69" s="93"/>
      <c r="O69" s="117"/>
      <c r="P69" s="119"/>
      <c r="Q69" s="93"/>
      <c r="R69" s="117"/>
      <c r="S69" s="119"/>
      <c r="T69" s="93"/>
    </row>
    <row r="70" spans="1:20" s="19" customFormat="1" ht="45">
      <c r="A70" s="96">
        <v>51</v>
      </c>
      <c r="B70" s="97" t="s">
        <v>26</v>
      </c>
      <c r="C70" s="98" t="s">
        <v>96</v>
      </c>
      <c r="D70" s="164" t="s">
        <v>101</v>
      </c>
      <c r="E70" s="10">
        <f t="shared" si="3"/>
        <v>9554.271</v>
      </c>
      <c r="F70" s="11">
        <f t="shared" si="4"/>
        <v>9554.271</v>
      </c>
      <c r="G70" s="100">
        <f t="shared" si="0"/>
        <v>1</v>
      </c>
      <c r="H70" s="248">
        <v>9172.1</v>
      </c>
      <c r="I70" s="249">
        <v>9172.1</v>
      </c>
      <c r="J70" s="250">
        <v>9172.1</v>
      </c>
      <c r="K70" s="102">
        <f t="shared" si="1"/>
        <v>1</v>
      </c>
      <c r="L70" s="248">
        <v>382.171</v>
      </c>
      <c r="M70" s="250">
        <v>382.171</v>
      </c>
      <c r="N70" s="102">
        <f t="shared" si="2"/>
        <v>1</v>
      </c>
      <c r="O70" s="103"/>
      <c r="P70" s="11"/>
      <c r="Q70" s="102"/>
      <c r="R70" s="103"/>
      <c r="S70" s="11"/>
      <c r="T70" s="102"/>
    </row>
    <row r="71" spans="1:20" s="19" customFormat="1" ht="45">
      <c r="A71" s="6">
        <v>52</v>
      </c>
      <c r="B71" s="106" t="s">
        <v>26</v>
      </c>
      <c r="C71" s="107" t="s">
        <v>97</v>
      </c>
      <c r="D71" s="166" t="s">
        <v>101</v>
      </c>
      <c r="E71" s="10">
        <f t="shared" si="3"/>
        <v>146568.02300000002</v>
      </c>
      <c r="F71" s="11">
        <f t="shared" si="4"/>
        <v>146568.02300000002</v>
      </c>
      <c r="G71" s="12">
        <f t="shared" si="0"/>
        <v>1</v>
      </c>
      <c r="H71" s="145">
        <v>140705.3</v>
      </c>
      <c r="I71" s="251">
        <v>140705.301</v>
      </c>
      <c r="J71" s="146">
        <v>140705.301</v>
      </c>
      <c r="K71" s="16">
        <f t="shared" si="1"/>
        <v>1</v>
      </c>
      <c r="L71" s="145">
        <v>5862.722</v>
      </c>
      <c r="M71" s="146">
        <v>5862.722</v>
      </c>
      <c r="N71" s="16">
        <f t="shared" si="2"/>
        <v>1</v>
      </c>
      <c r="O71" s="17"/>
      <c r="P71" s="18"/>
      <c r="Q71" s="16"/>
      <c r="R71" s="17"/>
      <c r="S71" s="18"/>
      <c r="T71" s="16"/>
    </row>
    <row r="72" spans="1:20" s="19" customFormat="1" ht="45">
      <c r="A72" s="6">
        <v>53</v>
      </c>
      <c r="B72" s="106" t="s">
        <v>26</v>
      </c>
      <c r="C72" s="107" t="s">
        <v>98</v>
      </c>
      <c r="D72" s="166" t="s">
        <v>101</v>
      </c>
      <c r="E72" s="10">
        <f t="shared" si="3"/>
        <v>292592.397</v>
      </c>
      <c r="F72" s="11">
        <f t="shared" si="4"/>
        <v>292592.397</v>
      </c>
      <c r="G72" s="12">
        <f t="shared" si="0"/>
        <v>1</v>
      </c>
      <c r="H72" s="145">
        <v>280888.701</v>
      </c>
      <c r="I72" s="251">
        <v>280888.701</v>
      </c>
      <c r="J72" s="146">
        <v>280888.701</v>
      </c>
      <c r="K72" s="16">
        <f t="shared" si="1"/>
        <v>1</v>
      </c>
      <c r="L72" s="145">
        <v>11703.696</v>
      </c>
      <c r="M72" s="146">
        <v>11703.696</v>
      </c>
      <c r="N72" s="16">
        <f t="shared" si="2"/>
        <v>1</v>
      </c>
      <c r="O72" s="17"/>
      <c r="P72" s="18"/>
      <c r="Q72" s="16"/>
      <c r="R72" s="17"/>
      <c r="S72" s="18"/>
      <c r="T72" s="16"/>
    </row>
    <row r="73" spans="1:20" s="19" customFormat="1" ht="89.25" customHeight="1">
      <c r="A73" s="6">
        <v>54</v>
      </c>
      <c r="B73" s="106" t="s">
        <v>26</v>
      </c>
      <c r="C73" s="107" t="s">
        <v>199</v>
      </c>
      <c r="D73" s="166" t="s">
        <v>200</v>
      </c>
      <c r="E73" s="10">
        <f t="shared" si="3"/>
        <v>60216</v>
      </c>
      <c r="F73" s="11">
        <f t="shared" si="4"/>
        <v>60216</v>
      </c>
      <c r="G73" s="12">
        <f t="shared" si="0"/>
        <v>1</v>
      </c>
      <c r="H73" s="17">
        <v>60216</v>
      </c>
      <c r="I73" s="20">
        <v>60216</v>
      </c>
      <c r="J73" s="18">
        <v>60216</v>
      </c>
      <c r="K73" s="16">
        <f t="shared" si="1"/>
        <v>1</v>
      </c>
      <c r="L73" s="17">
        <v>0</v>
      </c>
      <c r="M73" s="18">
        <v>0</v>
      </c>
      <c r="N73" s="16"/>
      <c r="O73" s="17">
        <v>0</v>
      </c>
      <c r="P73" s="18">
        <v>0</v>
      </c>
      <c r="Q73" s="16"/>
      <c r="R73" s="17"/>
      <c r="S73" s="18"/>
      <c r="T73" s="16"/>
    </row>
    <row r="74" spans="1:20" s="19" customFormat="1" ht="30">
      <c r="A74" s="6">
        <v>55</v>
      </c>
      <c r="B74" s="7" t="s">
        <v>26</v>
      </c>
      <c r="C74" s="8" t="s">
        <v>99</v>
      </c>
      <c r="D74" s="9" t="s">
        <v>100</v>
      </c>
      <c r="E74" s="10">
        <f t="shared" si="3"/>
        <v>8541.263</v>
      </c>
      <c r="F74" s="11">
        <f t="shared" si="4"/>
        <v>8465.563</v>
      </c>
      <c r="G74" s="12">
        <f t="shared" si="0"/>
        <v>0.9911371421299168</v>
      </c>
      <c r="H74" s="13">
        <v>6022.6</v>
      </c>
      <c r="I74" s="14">
        <v>5835.363</v>
      </c>
      <c r="J74" s="15">
        <v>5835.363</v>
      </c>
      <c r="K74" s="16"/>
      <c r="L74" s="13">
        <v>2705.9</v>
      </c>
      <c r="M74" s="15">
        <v>2630.2</v>
      </c>
      <c r="N74" s="16">
        <f t="shared" si="2"/>
        <v>0.9720240954950293</v>
      </c>
      <c r="O74" s="17"/>
      <c r="P74" s="18"/>
      <c r="Q74" s="16"/>
      <c r="R74" s="17"/>
      <c r="S74" s="18"/>
      <c r="T74" s="16"/>
    </row>
    <row r="75" spans="1:20" s="19" customFormat="1" ht="60.75" thickBot="1">
      <c r="A75" s="21">
        <v>56</v>
      </c>
      <c r="B75" s="252" t="s">
        <v>114</v>
      </c>
      <c r="C75" s="253" t="s">
        <v>115</v>
      </c>
      <c r="D75" s="254" t="s">
        <v>113</v>
      </c>
      <c r="E75" s="25">
        <f t="shared" si="3"/>
        <v>1730.625</v>
      </c>
      <c r="F75" s="26">
        <f t="shared" si="4"/>
        <v>1726.5590000000002</v>
      </c>
      <c r="G75" s="27">
        <f t="shared" si="0"/>
        <v>0.9976505597688697</v>
      </c>
      <c r="H75" s="255">
        <v>830.7</v>
      </c>
      <c r="I75" s="255">
        <v>830.7</v>
      </c>
      <c r="J75" s="256">
        <v>828.748</v>
      </c>
      <c r="K75" s="31"/>
      <c r="L75" s="255">
        <v>899.925</v>
      </c>
      <c r="M75" s="256">
        <v>897.811</v>
      </c>
      <c r="N75" s="31">
        <f t="shared" si="2"/>
        <v>0.9976509153540574</v>
      </c>
      <c r="O75" s="28"/>
      <c r="P75" s="30"/>
      <c r="Q75" s="31"/>
      <c r="R75" s="28"/>
      <c r="S75" s="30"/>
      <c r="T75" s="31"/>
    </row>
    <row r="76" spans="1:20" s="19" customFormat="1" ht="43.5" thickBot="1">
      <c r="A76" s="183"/>
      <c r="B76" s="257"/>
      <c r="C76" s="208" t="s">
        <v>131</v>
      </c>
      <c r="D76" s="161" t="s">
        <v>211</v>
      </c>
      <c r="E76" s="162"/>
      <c r="F76" s="119"/>
      <c r="G76" s="90"/>
      <c r="H76" s="258"/>
      <c r="I76" s="259"/>
      <c r="J76" s="260"/>
      <c r="K76" s="93"/>
      <c r="L76" s="258"/>
      <c r="M76" s="260"/>
      <c r="N76" s="93"/>
      <c r="O76" s="117"/>
      <c r="P76" s="119"/>
      <c r="Q76" s="93"/>
      <c r="R76" s="117"/>
      <c r="S76" s="119"/>
      <c r="T76" s="93"/>
    </row>
    <row r="77" spans="1:20" s="19" customFormat="1" ht="77.25" customHeight="1">
      <c r="A77" s="96">
        <v>57</v>
      </c>
      <c r="B77" s="97" t="s">
        <v>130</v>
      </c>
      <c r="C77" s="163" t="s">
        <v>132</v>
      </c>
      <c r="D77" s="261" t="s">
        <v>133</v>
      </c>
      <c r="E77" s="10">
        <f aca="true" t="shared" si="5" ref="E77:E108">SUM(I77,L77,O77,R77)</f>
        <v>3254362.4280499998</v>
      </c>
      <c r="F77" s="11">
        <f aca="true" t="shared" si="6" ref="F77:F108">SUM(J77,M77,P77,S77)</f>
        <v>3143029.9114699997</v>
      </c>
      <c r="G77" s="100">
        <f t="shared" si="0"/>
        <v>0.965789760961962</v>
      </c>
      <c r="H77" s="262">
        <v>3045446.3600000003</v>
      </c>
      <c r="I77" s="263">
        <v>3044996.79005</v>
      </c>
      <c r="J77" s="264">
        <v>3044996.79005</v>
      </c>
      <c r="K77" s="102">
        <f t="shared" si="1"/>
        <v>1</v>
      </c>
      <c r="L77" s="262">
        <v>173366.923</v>
      </c>
      <c r="M77" s="264">
        <v>62034.40642</v>
      </c>
      <c r="N77" s="102">
        <f t="shared" si="2"/>
        <v>0.3578214652860857</v>
      </c>
      <c r="O77" s="103">
        <v>35998.715</v>
      </c>
      <c r="P77" s="11">
        <v>35998.715</v>
      </c>
      <c r="Q77" s="102">
        <f>SUM(P77/O77)</f>
        <v>1</v>
      </c>
      <c r="R77" s="103"/>
      <c r="S77" s="11"/>
      <c r="T77" s="102"/>
    </row>
    <row r="78" spans="1:20" s="19" customFormat="1" ht="280.5" customHeight="1" thickBot="1">
      <c r="A78" s="21">
        <v>58</v>
      </c>
      <c r="B78" s="111" t="s">
        <v>130</v>
      </c>
      <c r="C78" s="265" t="s">
        <v>212</v>
      </c>
      <c r="D78" s="266" t="s">
        <v>213</v>
      </c>
      <c r="E78" s="25">
        <f t="shared" si="5"/>
        <v>997000</v>
      </c>
      <c r="F78" s="26">
        <f t="shared" si="6"/>
        <v>997000</v>
      </c>
      <c r="G78" s="27">
        <f aca="true" t="shared" si="7" ref="G78:G108">F78/E78</f>
        <v>1</v>
      </c>
      <c r="H78" s="28">
        <v>997000</v>
      </c>
      <c r="I78" s="29">
        <v>997000</v>
      </c>
      <c r="J78" s="30">
        <v>997000</v>
      </c>
      <c r="K78" s="31">
        <f aca="true" t="shared" si="8" ref="K78:K108">J78/I78</f>
        <v>1</v>
      </c>
      <c r="L78" s="28"/>
      <c r="M78" s="30"/>
      <c r="N78" s="31"/>
      <c r="O78" s="28"/>
      <c r="P78" s="30"/>
      <c r="Q78" s="31"/>
      <c r="R78" s="243"/>
      <c r="S78" s="267"/>
      <c r="T78" s="31"/>
    </row>
    <row r="79" spans="1:20" s="19" customFormat="1" ht="60.75" customHeight="1" thickBot="1">
      <c r="A79" s="115"/>
      <c r="B79" s="116"/>
      <c r="C79" s="208">
        <v>25</v>
      </c>
      <c r="D79" s="161" t="s">
        <v>210</v>
      </c>
      <c r="E79" s="162"/>
      <c r="F79" s="119"/>
      <c r="G79" s="90"/>
      <c r="H79" s="117"/>
      <c r="I79" s="118"/>
      <c r="J79" s="119"/>
      <c r="K79" s="93"/>
      <c r="L79" s="117"/>
      <c r="M79" s="119"/>
      <c r="N79" s="93"/>
      <c r="O79" s="117"/>
      <c r="P79" s="119"/>
      <c r="Q79" s="93"/>
      <c r="R79" s="117"/>
      <c r="S79" s="119"/>
      <c r="T79" s="93"/>
    </row>
    <row r="80" spans="1:20" s="19" customFormat="1" ht="30">
      <c r="A80" s="96">
        <v>59</v>
      </c>
      <c r="B80" s="268" t="s">
        <v>27</v>
      </c>
      <c r="C80" s="269" t="s">
        <v>102</v>
      </c>
      <c r="D80" s="164" t="s">
        <v>56</v>
      </c>
      <c r="E80" s="10">
        <f t="shared" si="5"/>
        <v>5656.9</v>
      </c>
      <c r="F80" s="11">
        <f t="shared" si="6"/>
        <v>5656.9</v>
      </c>
      <c r="G80" s="100">
        <f t="shared" si="7"/>
        <v>1</v>
      </c>
      <c r="H80" s="103">
        <v>3903.3</v>
      </c>
      <c r="I80" s="104">
        <v>3903.3</v>
      </c>
      <c r="J80" s="11">
        <v>3903.3</v>
      </c>
      <c r="K80" s="102">
        <f t="shared" si="8"/>
        <v>1</v>
      </c>
      <c r="L80" s="103">
        <v>1753.6</v>
      </c>
      <c r="M80" s="11">
        <v>1753.6</v>
      </c>
      <c r="N80" s="102">
        <f aca="true" t="shared" si="9" ref="N80:N108">SUM(M80/L80)</f>
        <v>1</v>
      </c>
      <c r="O80" s="103"/>
      <c r="P80" s="11"/>
      <c r="Q80" s="102"/>
      <c r="R80" s="103"/>
      <c r="S80" s="11"/>
      <c r="T80" s="102"/>
    </row>
    <row r="81" spans="1:20" s="19" customFormat="1" ht="45">
      <c r="A81" s="6">
        <v>60</v>
      </c>
      <c r="B81" s="270" t="s">
        <v>27</v>
      </c>
      <c r="C81" s="271" t="s">
        <v>102</v>
      </c>
      <c r="D81" s="166" t="s">
        <v>57</v>
      </c>
      <c r="E81" s="10">
        <f t="shared" si="5"/>
        <v>64311.2</v>
      </c>
      <c r="F81" s="11">
        <f t="shared" si="6"/>
        <v>64311.2</v>
      </c>
      <c r="G81" s="12">
        <f t="shared" si="7"/>
        <v>1</v>
      </c>
      <c r="H81" s="17">
        <v>44374.7</v>
      </c>
      <c r="I81" s="20">
        <v>44374.7</v>
      </c>
      <c r="J81" s="18">
        <v>44374.7</v>
      </c>
      <c r="K81" s="16">
        <f t="shared" si="8"/>
        <v>1</v>
      </c>
      <c r="L81" s="17">
        <v>19936.5</v>
      </c>
      <c r="M81" s="18">
        <v>19936.5</v>
      </c>
      <c r="N81" s="16">
        <f t="shared" si="9"/>
        <v>1</v>
      </c>
      <c r="O81" s="17"/>
      <c r="P81" s="18"/>
      <c r="Q81" s="16"/>
      <c r="R81" s="17"/>
      <c r="S81" s="18"/>
      <c r="T81" s="16"/>
    </row>
    <row r="82" spans="1:20" s="19" customFormat="1" ht="60">
      <c r="A82" s="6">
        <v>61</v>
      </c>
      <c r="B82" s="270" t="s">
        <v>27</v>
      </c>
      <c r="C82" s="271" t="s">
        <v>103</v>
      </c>
      <c r="D82" s="166" t="s">
        <v>58</v>
      </c>
      <c r="E82" s="10">
        <f t="shared" si="5"/>
        <v>94795.29999999999</v>
      </c>
      <c r="F82" s="11">
        <f t="shared" si="6"/>
        <v>94795.29999999999</v>
      </c>
      <c r="G82" s="12">
        <f t="shared" si="7"/>
        <v>1</v>
      </c>
      <c r="H82" s="17">
        <v>65408.7</v>
      </c>
      <c r="I82" s="20">
        <v>65408.7</v>
      </c>
      <c r="J82" s="18">
        <v>65408.7</v>
      </c>
      <c r="K82" s="16">
        <f t="shared" si="8"/>
        <v>1</v>
      </c>
      <c r="L82" s="17">
        <v>29386.6</v>
      </c>
      <c r="M82" s="18">
        <v>29386.6</v>
      </c>
      <c r="N82" s="16">
        <f t="shared" si="9"/>
        <v>1</v>
      </c>
      <c r="O82" s="17"/>
      <c r="P82" s="18"/>
      <c r="Q82" s="16"/>
      <c r="R82" s="17"/>
      <c r="S82" s="18"/>
      <c r="T82" s="16"/>
    </row>
    <row r="83" spans="1:20" s="19" customFormat="1" ht="45">
      <c r="A83" s="6">
        <v>62</v>
      </c>
      <c r="B83" s="270" t="s">
        <v>27</v>
      </c>
      <c r="C83" s="271" t="s">
        <v>104</v>
      </c>
      <c r="D83" s="166" t="s">
        <v>59</v>
      </c>
      <c r="E83" s="10">
        <f t="shared" si="5"/>
        <v>194370.69999999998</v>
      </c>
      <c r="F83" s="11">
        <f t="shared" si="6"/>
        <v>194370.69999999998</v>
      </c>
      <c r="G83" s="12">
        <f t="shared" si="7"/>
        <v>1</v>
      </c>
      <c r="H83" s="17">
        <v>134115.8</v>
      </c>
      <c r="I83" s="20">
        <v>134115.8</v>
      </c>
      <c r="J83" s="18">
        <v>134115.8</v>
      </c>
      <c r="K83" s="16">
        <f t="shared" si="8"/>
        <v>1</v>
      </c>
      <c r="L83" s="17">
        <v>60254.9</v>
      </c>
      <c r="M83" s="18">
        <v>60254.9</v>
      </c>
      <c r="N83" s="16">
        <f t="shared" si="9"/>
        <v>1</v>
      </c>
      <c r="O83" s="17"/>
      <c r="P83" s="18"/>
      <c r="Q83" s="16"/>
      <c r="R83" s="17"/>
      <c r="S83" s="18"/>
      <c r="T83" s="16"/>
    </row>
    <row r="84" spans="1:20" s="19" customFormat="1" ht="90" customHeight="1">
      <c r="A84" s="6">
        <v>63</v>
      </c>
      <c r="B84" s="270" t="s">
        <v>27</v>
      </c>
      <c r="C84" s="271" t="s">
        <v>102</v>
      </c>
      <c r="D84" s="128" t="s">
        <v>60</v>
      </c>
      <c r="E84" s="10">
        <f t="shared" si="5"/>
        <v>6442.5</v>
      </c>
      <c r="F84" s="11">
        <f t="shared" si="6"/>
        <v>6442.5</v>
      </c>
      <c r="G84" s="12">
        <f t="shared" si="7"/>
        <v>1</v>
      </c>
      <c r="H84" s="17">
        <v>4445.3</v>
      </c>
      <c r="I84" s="20">
        <v>4445.3</v>
      </c>
      <c r="J84" s="18">
        <v>4445.3</v>
      </c>
      <c r="K84" s="16">
        <f t="shared" si="8"/>
        <v>1</v>
      </c>
      <c r="L84" s="17">
        <v>1997.2</v>
      </c>
      <c r="M84" s="18">
        <v>1997.2</v>
      </c>
      <c r="N84" s="16">
        <f t="shared" si="9"/>
        <v>1</v>
      </c>
      <c r="O84" s="17"/>
      <c r="P84" s="18"/>
      <c r="Q84" s="16"/>
      <c r="R84" s="17"/>
      <c r="S84" s="18"/>
      <c r="T84" s="16"/>
    </row>
    <row r="85" spans="1:20" s="19" customFormat="1" ht="48" customHeight="1">
      <c r="A85" s="6">
        <v>64</v>
      </c>
      <c r="B85" s="270" t="s">
        <v>27</v>
      </c>
      <c r="C85" s="271" t="s">
        <v>102</v>
      </c>
      <c r="D85" s="128" t="s">
        <v>195</v>
      </c>
      <c r="E85" s="10">
        <f t="shared" si="5"/>
        <v>2725.2</v>
      </c>
      <c r="F85" s="11">
        <f t="shared" si="6"/>
        <v>2725.2</v>
      </c>
      <c r="G85" s="12">
        <f t="shared" si="7"/>
        <v>1</v>
      </c>
      <c r="H85" s="17">
        <v>1880.4</v>
      </c>
      <c r="I85" s="20">
        <v>1880.4</v>
      </c>
      <c r="J85" s="18">
        <v>1880.4</v>
      </c>
      <c r="K85" s="16">
        <f t="shared" si="8"/>
        <v>1</v>
      </c>
      <c r="L85" s="17">
        <v>844.8</v>
      </c>
      <c r="M85" s="18">
        <v>844.8</v>
      </c>
      <c r="N85" s="16">
        <f t="shared" si="9"/>
        <v>1</v>
      </c>
      <c r="O85" s="17"/>
      <c r="P85" s="18"/>
      <c r="Q85" s="16"/>
      <c r="R85" s="17"/>
      <c r="S85" s="18"/>
      <c r="T85" s="16"/>
    </row>
    <row r="86" spans="1:20" s="19" customFormat="1" ht="45">
      <c r="A86" s="6">
        <v>65</v>
      </c>
      <c r="B86" s="270" t="s">
        <v>27</v>
      </c>
      <c r="C86" s="271" t="s">
        <v>102</v>
      </c>
      <c r="D86" s="128" t="s">
        <v>61</v>
      </c>
      <c r="E86" s="10">
        <f t="shared" si="5"/>
        <v>55737.1</v>
      </c>
      <c r="F86" s="11">
        <f t="shared" si="6"/>
        <v>55737.1</v>
      </c>
      <c r="G86" s="12">
        <f t="shared" si="7"/>
        <v>1</v>
      </c>
      <c r="H86" s="17">
        <v>38458.6</v>
      </c>
      <c r="I86" s="20">
        <v>38458.6</v>
      </c>
      <c r="J86" s="18">
        <v>38458.6</v>
      </c>
      <c r="K86" s="16">
        <f t="shared" si="8"/>
        <v>1</v>
      </c>
      <c r="L86" s="17">
        <v>17278.5</v>
      </c>
      <c r="M86" s="18">
        <v>17278.5</v>
      </c>
      <c r="N86" s="16">
        <f t="shared" si="9"/>
        <v>1</v>
      </c>
      <c r="O86" s="17"/>
      <c r="P86" s="18"/>
      <c r="Q86" s="16"/>
      <c r="R86" s="17"/>
      <c r="S86" s="18"/>
      <c r="T86" s="16"/>
    </row>
    <row r="87" spans="1:20" s="19" customFormat="1" ht="30">
      <c r="A87" s="6">
        <v>66</v>
      </c>
      <c r="B87" s="270" t="s">
        <v>27</v>
      </c>
      <c r="C87" s="271" t="s">
        <v>102</v>
      </c>
      <c r="D87" s="128" t="s">
        <v>196</v>
      </c>
      <c r="E87" s="10">
        <f t="shared" si="5"/>
        <v>1142.9</v>
      </c>
      <c r="F87" s="11">
        <f t="shared" si="6"/>
        <v>1142.9</v>
      </c>
      <c r="G87" s="12">
        <f t="shared" si="7"/>
        <v>1</v>
      </c>
      <c r="H87" s="17">
        <v>788.6</v>
      </c>
      <c r="I87" s="20">
        <v>788.6</v>
      </c>
      <c r="J87" s="18">
        <v>788.6</v>
      </c>
      <c r="K87" s="16">
        <f t="shared" si="8"/>
        <v>1</v>
      </c>
      <c r="L87" s="17">
        <v>354.3</v>
      </c>
      <c r="M87" s="18">
        <v>354.3</v>
      </c>
      <c r="N87" s="16">
        <f t="shared" si="9"/>
        <v>1</v>
      </c>
      <c r="O87" s="17"/>
      <c r="P87" s="18"/>
      <c r="Q87" s="16"/>
      <c r="R87" s="17"/>
      <c r="S87" s="18"/>
      <c r="T87" s="16"/>
    </row>
    <row r="88" spans="1:20" s="19" customFormat="1" ht="41.25" customHeight="1">
      <c r="A88" s="6">
        <v>67</v>
      </c>
      <c r="B88" s="270" t="s">
        <v>27</v>
      </c>
      <c r="C88" s="271" t="s">
        <v>102</v>
      </c>
      <c r="D88" s="128" t="s">
        <v>89</v>
      </c>
      <c r="E88" s="10">
        <f t="shared" si="5"/>
        <v>34160</v>
      </c>
      <c r="F88" s="11">
        <f t="shared" si="6"/>
        <v>34160</v>
      </c>
      <c r="G88" s="12">
        <f t="shared" si="7"/>
        <v>1</v>
      </c>
      <c r="H88" s="17">
        <v>23570.4</v>
      </c>
      <c r="I88" s="20">
        <v>23570.4</v>
      </c>
      <c r="J88" s="18">
        <v>23570.4</v>
      </c>
      <c r="K88" s="16">
        <f t="shared" si="8"/>
        <v>1</v>
      </c>
      <c r="L88" s="17">
        <v>10589.6</v>
      </c>
      <c r="M88" s="18">
        <v>10589.6</v>
      </c>
      <c r="N88" s="16">
        <f t="shared" si="9"/>
        <v>1</v>
      </c>
      <c r="O88" s="17"/>
      <c r="P88" s="18"/>
      <c r="Q88" s="16"/>
      <c r="R88" s="17"/>
      <c r="S88" s="18"/>
      <c r="T88" s="16"/>
    </row>
    <row r="89" spans="1:20" s="19" customFormat="1" ht="63" customHeight="1">
      <c r="A89" s="6">
        <v>68</v>
      </c>
      <c r="B89" s="270" t="s">
        <v>27</v>
      </c>
      <c r="C89" s="271" t="s">
        <v>102</v>
      </c>
      <c r="D89" s="128" t="s">
        <v>62</v>
      </c>
      <c r="E89" s="10">
        <f t="shared" si="5"/>
        <v>16908.2</v>
      </c>
      <c r="F89" s="11">
        <f t="shared" si="6"/>
        <v>10144.9</v>
      </c>
      <c r="G89" s="12">
        <f t="shared" si="7"/>
        <v>0.5999988171419784</v>
      </c>
      <c r="H89" s="17">
        <v>7000</v>
      </c>
      <c r="I89" s="20">
        <v>7000</v>
      </c>
      <c r="J89" s="18">
        <v>7000</v>
      </c>
      <c r="K89" s="16">
        <f t="shared" si="8"/>
        <v>1</v>
      </c>
      <c r="L89" s="17">
        <v>3144.9</v>
      </c>
      <c r="M89" s="18">
        <v>3144.9</v>
      </c>
      <c r="N89" s="16">
        <f t="shared" si="9"/>
        <v>1</v>
      </c>
      <c r="O89" s="17"/>
      <c r="P89" s="18"/>
      <c r="Q89" s="16"/>
      <c r="R89" s="17">
        <v>6763.3</v>
      </c>
      <c r="S89" s="18">
        <v>0</v>
      </c>
      <c r="T89" s="16">
        <f>SUM(S89/R89)</f>
        <v>0</v>
      </c>
    </row>
    <row r="90" spans="1:20" s="19" customFormat="1" ht="30">
      <c r="A90" s="6">
        <v>69</v>
      </c>
      <c r="B90" s="270" t="s">
        <v>27</v>
      </c>
      <c r="C90" s="271" t="s">
        <v>102</v>
      </c>
      <c r="D90" s="128" t="s">
        <v>63</v>
      </c>
      <c r="E90" s="10">
        <f t="shared" si="5"/>
        <v>19323.7</v>
      </c>
      <c r="F90" s="11">
        <f t="shared" si="6"/>
        <v>18157.3</v>
      </c>
      <c r="G90" s="12">
        <f t="shared" si="7"/>
        <v>0.9396388890326386</v>
      </c>
      <c r="H90" s="17">
        <v>12000</v>
      </c>
      <c r="I90" s="20">
        <v>12000</v>
      </c>
      <c r="J90" s="18">
        <v>12000</v>
      </c>
      <c r="K90" s="16">
        <f t="shared" si="8"/>
        <v>1</v>
      </c>
      <c r="L90" s="17">
        <v>5391.3</v>
      </c>
      <c r="M90" s="18">
        <v>5391.3</v>
      </c>
      <c r="N90" s="16">
        <f t="shared" si="9"/>
        <v>1</v>
      </c>
      <c r="O90" s="17"/>
      <c r="P90" s="18"/>
      <c r="Q90" s="16"/>
      <c r="R90" s="17">
        <v>1932.4</v>
      </c>
      <c r="S90" s="18">
        <v>766</v>
      </c>
      <c r="T90" s="16">
        <f>SUM(S90/R90)</f>
        <v>0.39639826122955907</v>
      </c>
    </row>
    <row r="91" spans="1:20" s="19" customFormat="1" ht="30">
      <c r="A91" s="6">
        <v>70</v>
      </c>
      <c r="B91" s="270" t="s">
        <v>27</v>
      </c>
      <c r="C91" s="271" t="s">
        <v>102</v>
      </c>
      <c r="D91" s="128" t="s">
        <v>64</v>
      </c>
      <c r="E91" s="10">
        <f t="shared" si="5"/>
        <v>132850.2</v>
      </c>
      <c r="F91" s="11">
        <f t="shared" si="6"/>
        <v>98489.1</v>
      </c>
      <c r="G91" s="12">
        <f t="shared" si="7"/>
        <v>0.7413545482054223</v>
      </c>
      <c r="H91" s="17">
        <v>55000</v>
      </c>
      <c r="I91" s="20">
        <v>55000</v>
      </c>
      <c r="J91" s="18">
        <v>55000</v>
      </c>
      <c r="K91" s="16">
        <f t="shared" si="8"/>
        <v>1</v>
      </c>
      <c r="L91" s="17">
        <v>24710.1</v>
      </c>
      <c r="M91" s="18">
        <v>24710.1</v>
      </c>
      <c r="N91" s="16">
        <f t="shared" si="9"/>
        <v>1</v>
      </c>
      <c r="O91" s="17"/>
      <c r="P91" s="18"/>
      <c r="Q91" s="16"/>
      <c r="R91" s="272">
        <v>53140.1</v>
      </c>
      <c r="S91" s="18">
        <v>18779</v>
      </c>
      <c r="T91" s="16">
        <f>SUM(S91/R91)</f>
        <v>0.3533866138753973</v>
      </c>
    </row>
    <row r="92" spans="1:20" s="19" customFormat="1" ht="75">
      <c r="A92" s="6">
        <v>71</v>
      </c>
      <c r="B92" s="270" t="s">
        <v>27</v>
      </c>
      <c r="C92" s="271" t="s">
        <v>102</v>
      </c>
      <c r="D92" s="128" t="s">
        <v>65</v>
      </c>
      <c r="E92" s="10">
        <f t="shared" si="5"/>
        <v>341.9</v>
      </c>
      <c r="F92" s="11">
        <f t="shared" si="6"/>
        <v>341.9</v>
      </c>
      <c r="G92" s="12">
        <f t="shared" si="7"/>
        <v>1</v>
      </c>
      <c r="H92" s="17">
        <v>235.9</v>
      </c>
      <c r="I92" s="20">
        <v>235.9</v>
      </c>
      <c r="J92" s="18">
        <v>235.9</v>
      </c>
      <c r="K92" s="16">
        <f t="shared" si="8"/>
        <v>1</v>
      </c>
      <c r="L92" s="17">
        <v>106</v>
      </c>
      <c r="M92" s="18">
        <v>106</v>
      </c>
      <c r="N92" s="16">
        <f t="shared" si="9"/>
        <v>1</v>
      </c>
      <c r="O92" s="17"/>
      <c r="P92" s="18"/>
      <c r="Q92" s="16"/>
      <c r="R92" s="17"/>
      <c r="S92" s="18"/>
      <c r="T92" s="16"/>
    </row>
    <row r="93" spans="1:20" s="19" customFormat="1" ht="60.75" customHeight="1">
      <c r="A93" s="6">
        <v>72</v>
      </c>
      <c r="B93" s="270" t="s">
        <v>27</v>
      </c>
      <c r="C93" s="271" t="s">
        <v>105</v>
      </c>
      <c r="D93" s="128" t="s">
        <v>106</v>
      </c>
      <c r="E93" s="10">
        <f t="shared" si="5"/>
        <v>835971.5</v>
      </c>
      <c r="F93" s="11">
        <f t="shared" si="6"/>
        <v>835971.5</v>
      </c>
      <c r="G93" s="12">
        <f t="shared" si="7"/>
        <v>1</v>
      </c>
      <c r="H93" s="17">
        <v>644490.2</v>
      </c>
      <c r="I93" s="20">
        <v>644490.2</v>
      </c>
      <c r="J93" s="18">
        <v>644490.2</v>
      </c>
      <c r="K93" s="16">
        <f t="shared" si="8"/>
        <v>1</v>
      </c>
      <c r="L93" s="17">
        <v>191481.3</v>
      </c>
      <c r="M93" s="18">
        <v>191481.3</v>
      </c>
      <c r="N93" s="16">
        <f t="shared" si="9"/>
        <v>1</v>
      </c>
      <c r="O93" s="17"/>
      <c r="P93" s="18"/>
      <c r="Q93" s="16"/>
      <c r="R93" s="17"/>
      <c r="S93" s="18"/>
      <c r="T93" s="16"/>
    </row>
    <row r="94" spans="1:20" s="32" customFormat="1" ht="61.5" customHeight="1">
      <c r="A94" s="6">
        <v>73</v>
      </c>
      <c r="B94" s="270" t="s">
        <v>27</v>
      </c>
      <c r="C94" s="271" t="s">
        <v>107</v>
      </c>
      <c r="D94" s="128" t="s">
        <v>108</v>
      </c>
      <c r="E94" s="10">
        <f t="shared" si="5"/>
        <v>613142.1</v>
      </c>
      <c r="F94" s="11">
        <f t="shared" si="6"/>
        <v>613142.1</v>
      </c>
      <c r="G94" s="12">
        <f t="shared" si="7"/>
        <v>1</v>
      </c>
      <c r="H94" s="17">
        <v>582485</v>
      </c>
      <c r="I94" s="20">
        <v>582485</v>
      </c>
      <c r="J94" s="18">
        <v>582485</v>
      </c>
      <c r="K94" s="16">
        <f t="shared" si="8"/>
        <v>1</v>
      </c>
      <c r="L94" s="17">
        <v>30657.1</v>
      </c>
      <c r="M94" s="18">
        <v>30657.1</v>
      </c>
      <c r="N94" s="16">
        <f t="shared" si="9"/>
        <v>1</v>
      </c>
      <c r="O94" s="17"/>
      <c r="P94" s="18"/>
      <c r="Q94" s="16"/>
      <c r="R94" s="17"/>
      <c r="S94" s="18"/>
      <c r="T94" s="16"/>
    </row>
    <row r="95" spans="1:20" s="32" customFormat="1" ht="47.25" customHeight="1">
      <c r="A95" s="6">
        <v>74</v>
      </c>
      <c r="B95" s="270" t="s">
        <v>27</v>
      </c>
      <c r="C95" s="271" t="s">
        <v>109</v>
      </c>
      <c r="D95" s="128" t="s">
        <v>110</v>
      </c>
      <c r="E95" s="10">
        <f t="shared" si="5"/>
        <v>9334.4</v>
      </c>
      <c r="F95" s="11">
        <f t="shared" si="6"/>
        <v>9334.4</v>
      </c>
      <c r="G95" s="12">
        <f t="shared" si="7"/>
        <v>1</v>
      </c>
      <c r="H95" s="17">
        <v>8961</v>
      </c>
      <c r="I95" s="20">
        <v>8961</v>
      </c>
      <c r="J95" s="18">
        <v>8961</v>
      </c>
      <c r="K95" s="16"/>
      <c r="L95" s="17">
        <v>373.4</v>
      </c>
      <c r="M95" s="18">
        <v>373.4</v>
      </c>
      <c r="N95" s="16">
        <f t="shared" si="9"/>
        <v>1</v>
      </c>
      <c r="O95" s="17"/>
      <c r="P95" s="18"/>
      <c r="Q95" s="16"/>
      <c r="R95" s="17"/>
      <c r="S95" s="18"/>
      <c r="T95" s="16"/>
    </row>
    <row r="96" spans="1:20" s="32" customFormat="1" ht="43.5" customHeight="1">
      <c r="A96" s="6">
        <v>75</v>
      </c>
      <c r="B96" s="270" t="s">
        <v>27</v>
      </c>
      <c r="C96" s="271" t="s">
        <v>197</v>
      </c>
      <c r="D96" s="128" t="s">
        <v>198</v>
      </c>
      <c r="E96" s="10">
        <f t="shared" si="5"/>
        <v>82406</v>
      </c>
      <c r="F96" s="11">
        <f t="shared" si="6"/>
        <v>82406</v>
      </c>
      <c r="G96" s="12">
        <f t="shared" si="7"/>
        <v>1</v>
      </c>
      <c r="H96" s="17">
        <v>79109.8</v>
      </c>
      <c r="I96" s="20">
        <v>79109.8</v>
      </c>
      <c r="J96" s="18">
        <v>79109.8</v>
      </c>
      <c r="K96" s="16">
        <f t="shared" si="8"/>
        <v>1</v>
      </c>
      <c r="L96" s="17">
        <v>3296.2</v>
      </c>
      <c r="M96" s="18">
        <v>3296.2</v>
      </c>
      <c r="N96" s="16">
        <f t="shared" si="9"/>
        <v>1</v>
      </c>
      <c r="O96" s="17"/>
      <c r="P96" s="18"/>
      <c r="Q96" s="16"/>
      <c r="R96" s="17"/>
      <c r="S96" s="18"/>
      <c r="T96" s="16"/>
    </row>
    <row r="97" spans="1:20" s="32" customFormat="1" ht="45">
      <c r="A97" s="6">
        <v>76</v>
      </c>
      <c r="B97" s="270" t="s">
        <v>27</v>
      </c>
      <c r="C97" s="273" t="s">
        <v>111</v>
      </c>
      <c r="D97" s="128" t="s">
        <v>78</v>
      </c>
      <c r="E97" s="10">
        <f t="shared" si="5"/>
        <v>12120.099999999999</v>
      </c>
      <c r="F97" s="11">
        <f t="shared" si="6"/>
        <v>12120.099999999999</v>
      </c>
      <c r="G97" s="12">
        <f t="shared" si="7"/>
        <v>1</v>
      </c>
      <c r="H97" s="17">
        <v>4146.8</v>
      </c>
      <c r="I97" s="20">
        <v>4146.8</v>
      </c>
      <c r="J97" s="18">
        <v>4146.8</v>
      </c>
      <c r="K97" s="16">
        <f t="shared" si="8"/>
        <v>1</v>
      </c>
      <c r="L97" s="17">
        <v>1863.1</v>
      </c>
      <c r="M97" s="18">
        <v>1863.1</v>
      </c>
      <c r="N97" s="16">
        <f t="shared" si="9"/>
        <v>1</v>
      </c>
      <c r="O97" s="17">
        <v>5380.2</v>
      </c>
      <c r="P97" s="18">
        <v>5380.2</v>
      </c>
      <c r="Q97" s="16">
        <f>SUM(P97/O97)</f>
        <v>1</v>
      </c>
      <c r="R97" s="17">
        <v>730</v>
      </c>
      <c r="S97" s="18">
        <v>730</v>
      </c>
      <c r="T97" s="16">
        <f>SUM(S97/R97)</f>
        <v>1</v>
      </c>
    </row>
    <row r="98" spans="1:20" s="32" customFormat="1" ht="45">
      <c r="A98" s="6">
        <v>77</v>
      </c>
      <c r="B98" s="270" t="s">
        <v>34</v>
      </c>
      <c r="C98" s="273" t="s">
        <v>111</v>
      </c>
      <c r="D98" s="128" t="s">
        <v>78</v>
      </c>
      <c r="E98" s="10">
        <f t="shared" si="5"/>
        <v>10467</v>
      </c>
      <c r="F98" s="11">
        <f t="shared" si="6"/>
        <v>10467</v>
      </c>
      <c r="G98" s="12">
        <f t="shared" si="7"/>
        <v>1</v>
      </c>
      <c r="H98" s="17">
        <v>6500</v>
      </c>
      <c r="I98" s="20">
        <v>6500</v>
      </c>
      <c r="J98" s="18">
        <v>6500</v>
      </c>
      <c r="K98" s="16">
        <f t="shared" si="8"/>
        <v>1</v>
      </c>
      <c r="L98" s="17">
        <v>2920.3</v>
      </c>
      <c r="M98" s="18">
        <v>2920.3</v>
      </c>
      <c r="N98" s="16">
        <f t="shared" si="9"/>
        <v>1</v>
      </c>
      <c r="O98" s="17">
        <v>1046.7</v>
      </c>
      <c r="P98" s="18">
        <v>1046.7</v>
      </c>
      <c r="Q98" s="16">
        <f>SUM(P98/O98)</f>
        <v>1</v>
      </c>
      <c r="R98" s="17">
        <v>0</v>
      </c>
      <c r="S98" s="18">
        <v>0</v>
      </c>
      <c r="T98" s="16"/>
    </row>
    <row r="99" spans="1:20" s="32" customFormat="1" ht="45">
      <c r="A99" s="6">
        <v>78</v>
      </c>
      <c r="B99" s="270" t="s">
        <v>66</v>
      </c>
      <c r="C99" s="273" t="s">
        <v>112</v>
      </c>
      <c r="D99" s="128" t="s">
        <v>78</v>
      </c>
      <c r="E99" s="10">
        <f t="shared" si="5"/>
        <v>3050.44</v>
      </c>
      <c r="F99" s="11">
        <f t="shared" si="6"/>
        <v>3050.44</v>
      </c>
      <c r="G99" s="12">
        <f t="shared" si="7"/>
        <v>1</v>
      </c>
      <c r="H99" s="17">
        <v>1894.3</v>
      </c>
      <c r="I99" s="20">
        <v>1894.3</v>
      </c>
      <c r="J99" s="18">
        <v>1894.3</v>
      </c>
      <c r="K99" s="16">
        <f t="shared" si="8"/>
        <v>1</v>
      </c>
      <c r="L99" s="17">
        <v>851.1</v>
      </c>
      <c r="M99" s="18">
        <v>851.1</v>
      </c>
      <c r="N99" s="16">
        <f t="shared" si="9"/>
        <v>1</v>
      </c>
      <c r="O99" s="17">
        <v>305.04</v>
      </c>
      <c r="P99" s="18">
        <v>305.04</v>
      </c>
      <c r="Q99" s="16">
        <f>SUM(P99/O99)</f>
        <v>1</v>
      </c>
      <c r="R99" s="17">
        <v>0</v>
      </c>
      <c r="S99" s="18">
        <v>0</v>
      </c>
      <c r="T99" s="16"/>
    </row>
    <row r="100" spans="1:20" s="32" customFormat="1" ht="45">
      <c r="A100" s="6">
        <v>79</v>
      </c>
      <c r="B100" s="270" t="s">
        <v>35</v>
      </c>
      <c r="C100" s="273" t="s">
        <v>111</v>
      </c>
      <c r="D100" s="128" t="s">
        <v>78</v>
      </c>
      <c r="E100" s="10">
        <f t="shared" si="5"/>
        <v>119823.23022</v>
      </c>
      <c r="F100" s="11">
        <f t="shared" si="6"/>
        <v>119823.23022</v>
      </c>
      <c r="G100" s="12">
        <f t="shared" si="7"/>
        <v>1</v>
      </c>
      <c r="H100" s="17">
        <v>51381.2</v>
      </c>
      <c r="I100" s="20">
        <v>51381.19999</v>
      </c>
      <c r="J100" s="18">
        <v>51381.19999</v>
      </c>
      <c r="K100" s="16">
        <f t="shared" si="8"/>
        <v>1</v>
      </c>
      <c r="L100" s="17">
        <v>23084.345</v>
      </c>
      <c r="M100" s="18">
        <v>23084.345</v>
      </c>
      <c r="N100" s="16">
        <f t="shared" si="9"/>
        <v>1</v>
      </c>
      <c r="O100" s="17">
        <v>6091.457</v>
      </c>
      <c r="P100" s="18">
        <v>6091.457</v>
      </c>
      <c r="Q100" s="16">
        <f>SUM(P100/O100)</f>
        <v>1</v>
      </c>
      <c r="R100" s="17">
        <v>39266.22823</v>
      </c>
      <c r="S100" s="18">
        <v>39266.22823</v>
      </c>
      <c r="T100" s="16">
        <f>SUM(S100/R100)</f>
        <v>1</v>
      </c>
    </row>
    <row r="101" spans="1:20" s="32" customFormat="1" ht="120.75" thickBot="1">
      <c r="A101" s="21">
        <v>80</v>
      </c>
      <c r="B101" s="22" t="s">
        <v>130</v>
      </c>
      <c r="C101" s="23" t="s">
        <v>111</v>
      </c>
      <c r="D101" s="24" t="s">
        <v>209</v>
      </c>
      <c r="E101" s="25">
        <f t="shared" si="5"/>
        <v>527671.36247</v>
      </c>
      <c r="F101" s="26">
        <f t="shared" si="6"/>
        <v>479553.21001000004</v>
      </c>
      <c r="G101" s="27">
        <f t="shared" si="7"/>
        <v>0.9088103772871781</v>
      </c>
      <c r="H101" s="28">
        <v>295450.079</v>
      </c>
      <c r="I101" s="29">
        <v>241531.74047000002</v>
      </c>
      <c r="J101" s="30">
        <v>241531.74047000002</v>
      </c>
      <c r="K101" s="31">
        <f t="shared" si="8"/>
        <v>1</v>
      </c>
      <c r="L101" s="28">
        <v>273704.522</v>
      </c>
      <c r="M101" s="30">
        <v>227921.02489</v>
      </c>
      <c r="N101" s="31">
        <f t="shared" si="9"/>
        <v>0.8327265593733961</v>
      </c>
      <c r="O101" s="28">
        <v>12435.099999999995</v>
      </c>
      <c r="P101" s="30">
        <v>10100.444650000001</v>
      </c>
      <c r="Q101" s="31">
        <f>SUM(P101/O101)</f>
        <v>0.812252788477777</v>
      </c>
      <c r="R101" s="28"/>
      <c r="S101" s="30"/>
      <c r="T101" s="31"/>
    </row>
    <row r="102" spans="1:20" s="19" customFormat="1" ht="45.75" customHeight="1" thickBot="1">
      <c r="A102" s="183"/>
      <c r="B102" s="116"/>
      <c r="C102" s="208">
        <v>26</v>
      </c>
      <c r="D102" s="161" t="s">
        <v>50</v>
      </c>
      <c r="E102" s="162"/>
      <c r="F102" s="119"/>
      <c r="G102" s="90"/>
      <c r="H102" s="117"/>
      <c r="I102" s="118"/>
      <c r="J102" s="119"/>
      <c r="K102" s="93"/>
      <c r="L102" s="274"/>
      <c r="M102" s="119"/>
      <c r="N102" s="93"/>
      <c r="O102" s="274"/>
      <c r="P102" s="275"/>
      <c r="Q102" s="93"/>
      <c r="R102" s="117"/>
      <c r="S102" s="119"/>
      <c r="T102" s="93"/>
    </row>
    <row r="103" spans="1:20" s="19" customFormat="1" ht="105">
      <c r="A103" s="96">
        <v>81</v>
      </c>
      <c r="B103" s="97" t="s">
        <v>51</v>
      </c>
      <c r="C103" s="163" t="s">
        <v>55</v>
      </c>
      <c r="D103" s="164" t="s">
        <v>79</v>
      </c>
      <c r="E103" s="10">
        <f t="shared" si="5"/>
        <v>37593.9</v>
      </c>
      <c r="F103" s="11">
        <f t="shared" si="6"/>
        <v>7944.099999999999</v>
      </c>
      <c r="G103" s="100">
        <f t="shared" si="7"/>
        <v>0.2113135375685949</v>
      </c>
      <c r="H103" s="103">
        <v>71476.3</v>
      </c>
      <c r="I103" s="104">
        <v>5481.4</v>
      </c>
      <c r="J103" s="11">
        <v>5481.4</v>
      </c>
      <c r="K103" s="102">
        <f t="shared" si="8"/>
        <v>1</v>
      </c>
      <c r="L103" s="103">
        <v>32112.5</v>
      </c>
      <c r="M103" s="11">
        <v>2462.7</v>
      </c>
      <c r="N103" s="102">
        <f t="shared" si="9"/>
        <v>0.07668976255352276</v>
      </c>
      <c r="O103" s="103"/>
      <c r="P103" s="11"/>
      <c r="Q103" s="102"/>
      <c r="R103" s="103"/>
      <c r="S103" s="11"/>
      <c r="T103" s="102"/>
    </row>
    <row r="104" spans="1:20" s="19" customFormat="1" ht="59.25" customHeight="1" thickBot="1">
      <c r="A104" s="21"/>
      <c r="B104" s="111"/>
      <c r="C104" s="276">
        <v>28</v>
      </c>
      <c r="D104" s="277" t="s">
        <v>39</v>
      </c>
      <c r="E104" s="25"/>
      <c r="F104" s="26"/>
      <c r="G104" s="27"/>
      <c r="H104" s="28"/>
      <c r="I104" s="29"/>
      <c r="J104" s="30"/>
      <c r="K104" s="31"/>
      <c r="L104" s="28"/>
      <c r="M104" s="30"/>
      <c r="N104" s="31"/>
      <c r="O104" s="28"/>
      <c r="P104" s="30"/>
      <c r="Q104" s="31"/>
      <c r="R104" s="28"/>
      <c r="S104" s="30"/>
      <c r="T104" s="31"/>
    </row>
    <row r="105" spans="1:20" s="19" customFormat="1" ht="75">
      <c r="A105" s="278">
        <v>82</v>
      </c>
      <c r="B105" s="279" t="s">
        <v>38</v>
      </c>
      <c r="C105" s="280" t="s">
        <v>71</v>
      </c>
      <c r="D105" s="281" t="s">
        <v>37</v>
      </c>
      <c r="E105" s="282">
        <f t="shared" si="5"/>
        <v>4539.9</v>
      </c>
      <c r="F105" s="283">
        <f t="shared" si="6"/>
        <v>4539.9</v>
      </c>
      <c r="G105" s="284">
        <f t="shared" si="7"/>
        <v>1</v>
      </c>
      <c r="H105" s="285">
        <v>3132.5</v>
      </c>
      <c r="I105" s="286">
        <v>3132.5</v>
      </c>
      <c r="J105" s="283">
        <v>3132.5</v>
      </c>
      <c r="K105" s="105">
        <f t="shared" si="8"/>
        <v>1</v>
      </c>
      <c r="L105" s="285">
        <v>1407.4</v>
      </c>
      <c r="M105" s="283">
        <v>1407.4</v>
      </c>
      <c r="N105" s="105">
        <f t="shared" si="9"/>
        <v>1</v>
      </c>
      <c r="O105" s="285"/>
      <c r="P105" s="283"/>
      <c r="Q105" s="105"/>
      <c r="R105" s="285"/>
      <c r="S105" s="283"/>
      <c r="T105" s="105"/>
    </row>
    <row r="106" spans="1:20" s="19" customFormat="1" ht="30.75" thickBot="1">
      <c r="A106" s="287">
        <v>83</v>
      </c>
      <c r="B106" s="288" t="s">
        <v>38</v>
      </c>
      <c r="C106" s="289" t="s">
        <v>193</v>
      </c>
      <c r="D106" s="290" t="s">
        <v>192</v>
      </c>
      <c r="E106" s="291">
        <f t="shared" si="5"/>
        <v>20756.17432</v>
      </c>
      <c r="F106" s="292">
        <f t="shared" si="6"/>
        <v>9089.42179</v>
      </c>
      <c r="G106" s="293">
        <f t="shared" si="7"/>
        <v>0.43791411894443955</v>
      </c>
      <c r="H106" s="294">
        <v>100000</v>
      </c>
      <c r="I106" s="295">
        <v>8065.95432</v>
      </c>
      <c r="J106" s="292">
        <v>8065.95432</v>
      </c>
      <c r="K106" s="296">
        <f t="shared" si="8"/>
        <v>1</v>
      </c>
      <c r="L106" s="297">
        <v>12690.22</v>
      </c>
      <c r="M106" s="298">
        <v>1023.46747</v>
      </c>
      <c r="N106" s="296">
        <f t="shared" si="9"/>
        <v>0.0806500966886311</v>
      </c>
      <c r="O106" s="297"/>
      <c r="P106" s="299"/>
      <c r="Q106" s="296"/>
      <c r="R106" s="297"/>
      <c r="S106" s="299"/>
      <c r="T106" s="296"/>
    </row>
    <row r="107" spans="1:20" s="19" customFormat="1" ht="59.25" customHeight="1" thickBot="1">
      <c r="A107" s="199"/>
      <c r="B107" s="200"/>
      <c r="C107" s="300">
        <v>47</v>
      </c>
      <c r="D107" s="301" t="s">
        <v>118</v>
      </c>
      <c r="E107" s="25"/>
      <c r="F107" s="26"/>
      <c r="G107" s="203"/>
      <c r="H107" s="204"/>
      <c r="I107" s="205"/>
      <c r="J107" s="26"/>
      <c r="K107" s="206"/>
      <c r="L107" s="204"/>
      <c r="M107" s="26"/>
      <c r="N107" s="206"/>
      <c r="O107" s="204"/>
      <c r="P107" s="26"/>
      <c r="Q107" s="206"/>
      <c r="R107" s="204"/>
      <c r="S107" s="26"/>
      <c r="T107" s="206"/>
    </row>
    <row r="108" spans="1:20" s="19" customFormat="1" ht="135.75" thickBot="1">
      <c r="A108" s="183">
        <v>84</v>
      </c>
      <c r="B108" s="116" t="s">
        <v>44</v>
      </c>
      <c r="C108" s="302" t="s">
        <v>117</v>
      </c>
      <c r="D108" s="303" t="s">
        <v>119</v>
      </c>
      <c r="E108" s="162">
        <f t="shared" si="5"/>
        <v>49325.37</v>
      </c>
      <c r="F108" s="119">
        <f t="shared" si="6"/>
        <v>49159.82734</v>
      </c>
      <c r="G108" s="90">
        <f t="shared" si="7"/>
        <v>0.9966438637966629</v>
      </c>
      <c r="H108" s="117">
        <v>32526.6</v>
      </c>
      <c r="I108" s="304">
        <v>32211.97</v>
      </c>
      <c r="J108" s="305">
        <v>32211.97</v>
      </c>
      <c r="K108" s="93">
        <f t="shared" si="8"/>
        <v>1</v>
      </c>
      <c r="L108" s="306">
        <v>14613.4</v>
      </c>
      <c r="M108" s="305">
        <v>14472.04</v>
      </c>
      <c r="N108" s="93">
        <f t="shared" si="9"/>
        <v>0.9903266864658465</v>
      </c>
      <c r="O108" s="117">
        <v>2500</v>
      </c>
      <c r="P108" s="305">
        <v>2475.81734</v>
      </c>
      <c r="Q108" s="90">
        <f>P108/O108</f>
        <v>0.990326936</v>
      </c>
      <c r="R108" s="117"/>
      <c r="S108" s="119"/>
      <c r="T108" s="93"/>
    </row>
  </sheetData>
  <sheetProtection/>
  <mergeCells count="14">
    <mergeCell ref="R6:T6"/>
    <mergeCell ref="H5:T5"/>
    <mergeCell ref="B1:S1"/>
    <mergeCell ref="L3:N3"/>
    <mergeCell ref="G2:J2"/>
    <mergeCell ref="G3:J3"/>
    <mergeCell ref="L2:N2"/>
    <mergeCell ref="A5:A7"/>
    <mergeCell ref="O6:Q6"/>
    <mergeCell ref="E5:G6"/>
    <mergeCell ref="H6:K6"/>
    <mergeCell ref="L6:N6"/>
    <mergeCell ref="D5:D7"/>
    <mergeCell ref="B5:C6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52" r:id="rId1"/>
  <headerFooter alignWithMargins="0">
    <oddHeader>&amp;C&amp;P</oddHeader>
  </headerFooter>
  <rowBreaks count="5" manualBreakCount="5">
    <brk id="15" max="19" man="1"/>
    <brk id="25" max="19" man="1"/>
    <brk id="35" max="19" man="1"/>
    <brk id="48" max="19" man="1"/>
    <brk id="63" max="19" man="1"/>
  </rowBreaks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АППП в ЦФО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Анпилогова Ольга Владимировна</dc:creator>
  <cp:keywords/>
  <dc:description/>
  <cp:lastModifiedBy>Алиев Эльдар Вячеславович</cp:lastModifiedBy>
  <cp:lastPrinted>2020-01-16T08:51:52Z</cp:lastPrinted>
  <dcterms:created xsi:type="dcterms:W3CDTF">2012-12-24T07:36:17Z</dcterms:created>
  <dcterms:modified xsi:type="dcterms:W3CDTF">2020-01-16T08:51:56Z</dcterms:modified>
  <cp:category/>
  <cp:version/>
  <cp:contentType/>
  <cp:contentStatus/>
</cp:coreProperties>
</file>